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Nombre d Ancêtres" sheetId="5" r:id="rId1"/>
    <sheet name="Ancêtres &amp; Histoire" sheetId="2" r:id="rId2"/>
    <sheet name="Généa YVON" sheetId="3" r:id="rId3"/>
    <sheet name="Données" sheetId="4" r:id="rId4"/>
    <sheet name="Qq ressources" sheetId="6" r:id="rId5"/>
  </sheets>
  <calcPr calcId="125725"/>
</workbook>
</file>

<file path=xl/calcChain.xml><?xml version="1.0" encoding="utf-8"?>
<calcChain xmlns="http://schemas.openxmlformats.org/spreadsheetml/2006/main"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6"/>
  <c r="D5"/>
  <c r="I5" i="3"/>
  <c r="I9"/>
  <c r="I4"/>
  <c r="E7" i="5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D8" i="2"/>
  <c r="D9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C19" i="4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7"/>
  <c r="C8"/>
  <c r="C9"/>
  <c r="C10"/>
  <c r="C11"/>
  <c r="C12"/>
  <c r="C13"/>
  <c r="C14"/>
  <c r="C15"/>
  <c r="C16"/>
  <c r="C17"/>
  <c r="C18"/>
  <c r="C6"/>
  <c r="C17" i="3"/>
  <c r="D17"/>
  <c r="B17"/>
  <c r="C21"/>
  <c r="D21"/>
  <c r="B21"/>
  <c r="E17"/>
  <c r="G17"/>
  <c r="F21"/>
  <c r="E21"/>
  <c r="I6"/>
  <c r="J6" s="1"/>
  <c r="I7"/>
  <c r="J7" s="1"/>
  <c r="I8"/>
  <c r="J8" s="1"/>
  <c r="J9"/>
  <c r="I10"/>
  <c r="J10" s="1"/>
  <c r="J5"/>
  <c r="J4"/>
  <c r="H19"/>
  <c r="I19" s="1"/>
  <c r="J19" s="1"/>
  <c r="H15"/>
  <c r="I15" s="1"/>
  <c r="J15" s="1"/>
  <c r="H14"/>
  <c r="I14" s="1"/>
  <c r="J14" s="1"/>
  <c r="H13"/>
  <c r="I13" s="1"/>
  <c r="J13" s="1"/>
  <c r="H12"/>
  <c r="I12" s="1"/>
  <c r="J12" s="1"/>
  <c r="H11"/>
  <c r="I11" s="1"/>
  <c r="J11" s="1"/>
  <c r="E6" i="4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D42"/>
  <c r="F17" i="3" l="1"/>
  <c r="H17"/>
  <c r="H21" s="1"/>
  <c r="I17"/>
  <c r="I21" s="1"/>
  <c r="J17"/>
  <c r="J21"/>
</calcChain>
</file>

<file path=xl/sharedStrings.xml><?xml version="1.0" encoding="utf-8"?>
<sst xmlns="http://schemas.openxmlformats.org/spreadsheetml/2006/main" count="214" uniqueCount="154">
  <si>
    <t>générations</t>
  </si>
  <si>
    <t>de cujus</t>
  </si>
  <si>
    <t>parents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</si>
  <si>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</si>
  <si>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</si>
  <si>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</si>
  <si>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</si>
  <si>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</si>
  <si>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</si>
  <si>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</si>
  <si>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</si>
  <si>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</si>
  <si>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</si>
  <si>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</si>
  <si>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</si>
  <si>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</si>
  <si>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</si>
  <si>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</si>
  <si>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</si>
  <si>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</si>
  <si>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</si>
  <si>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</si>
  <si>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</si>
  <si>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</si>
  <si>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</si>
  <si>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</si>
  <si>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</si>
  <si>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XXV</t>
  </si>
  <si>
    <t>XXVI</t>
  </si>
  <si>
    <t>XXVII</t>
  </si>
  <si>
    <t>XXVIII</t>
  </si>
  <si>
    <t>XXIX</t>
  </si>
  <si>
    <t>XXX</t>
  </si>
  <si>
    <t>XXXI</t>
  </si>
  <si>
    <t>XXXII</t>
  </si>
  <si>
    <t>XXXIII</t>
  </si>
  <si>
    <t>XXXIV</t>
  </si>
  <si>
    <t>XXXV</t>
  </si>
  <si>
    <t>XXXVI</t>
  </si>
  <si>
    <t>XXXVIII</t>
  </si>
  <si>
    <t>Début de la dynastie capétienne.</t>
  </si>
  <si>
    <t>Début du règne de Louis IX (Saint-Louis), 1226-1270.</t>
  </si>
  <si>
    <t>Début du règne des Valois.</t>
  </si>
  <si>
    <t>Guerre de Cent ans, 1328-1453.</t>
  </si>
  <si>
    <t>Jeanne d'Arc brûlée vive à Rouen.</t>
  </si>
  <si>
    <t>François Ier, roi de France.</t>
  </si>
  <si>
    <t>Guerres de religion, 1559-1598.</t>
  </si>
  <si>
    <t>Règne des Bourbons ; Henri IV.</t>
  </si>
  <si>
    <t>Édit de Nantes.</t>
  </si>
  <si>
    <t>Louis XIII, régence de Marie de Médicis.</t>
  </si>
  <si>
    <t>Régence d'Anne d'Autriche et de Mazarin.</t>
  </si>
  <si>
    <t>1661-1715 : Louis XIV, le Roi soleil.</t>
  </si>
  <si>
    <t>1723-1774 : Louis XV, le bien-aimé.</t>
  </si>
  <si>
    <t>Installation du Roi et de la cour à Versailles.</t>
  </si>
  <si>
    <t>1774-1792 : Louis XVI.</t>
  </si>
  <si>
    <t>Révolution française.</t>
  </si>
  <si>
    <t>Ier empire, Napoléon 1er, 1804-1814.</t>
  </si>
  <si>
    <t>3ème République, 1870-1914.</t>
  </si>
  <si>
    <t>1914-1918 : 1ère Guerre Mondiale.</t>
  </si>
  <si>
    <t>1939-1945 : 2nde Guerre Mondiale.</t>
  </si>
  <si>
    <t>1973-1974 : premier choc pétrolier.</t>
  </si>
  <si>
    <t>époque à laquelle on peut espérer remonter</t>
  </si>
  <si>
    <t>1870-1871 : guerre franco-prussienne.</t>
  </si>
  <si>
    <t>Second empire, 1852-1870.</t>
  </si>
  <si>
    <t>% d'implexes</t>
  </si>
  <si>
    <t xml:space="preserve">   </t>
  </si>
  <si>
    <t>Génération II</t>
  </si>
  <si>
    <t>Génération III</t>
  </si>
  <si>
    <t>Génération IV</t>
  </si>
  <si>
    <t>Génération V</t>
  </si>
  <si>
    <t>Génération VI</t>
  </si>
  <si>
    <t>Génération VII</t>
  </si>
  <si>
    <t>Génération VIII</t>
  </si>
  <si>
    <t>Génération IX</t>
  </si>
  <si>
    <t>Génération X</t>
  </si>
  <si>
    <t>Génération XI</t>
  </si>
  <si>
    <t>Génération XII</t>
  </si>
  <si>
    <t>Génération XIII</t>
  </si>
  <si>
    <t>Génération XIV</t>
  </si>
  <si>
    <t>Génération XV</t>
  </si>
  <si>
    <t>Génération I</t>
  </si>
  <si>
    <t>TOTAL Gén. XII</t>
  </si>
  <si>
    <t>TOTAL Gén. XIII</t>
  </si>
  <si>
    <t>nombre théorique d'ancêtres</t>
  </si>
  <si>
    <t>nombre d'ancêtres trouvés</t>
  </si>
  <si>
    <t>nombre de personnes nouvelles</t>
  </si>
  <si>
    <t>% d'ancêtres trouvés</t>
  </si>
  <si>
    <t>ancêtres manquants</t>
  </si>
  <si>
    <t>ascendance complète à…</t>
  </si>
  <si>
    <t>Statistiques de l'ascendance de Renan YVON - 20/04/2012</t>
  </si>
  <si>
    <r>
      <t xml:space="preserve">ancêtres non identifiables 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</si>
  <si>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Les ancêtres non identifiables sont ici 3 pères inconnus (ancêtres issus de filles-mères).</t>
    </r>
  </si>
  <si>
    <t>Données</t>
  </si>
  <si>
    <t>années</t>
  </si>
  <si>
    <t>population française</t>
  </si>
  <si>
    <t>événements historiques</t>
  </si>
  <si>
    <r>
      <t>cumul théorique
(</t>
    </r>
    <r>
      <rPr>
        <b/>
        <i/>
        <sz val="11"/>
        <color theme="1"/>
        <rFont val="Calibri"/>
        <family val="2"/>
        <scheme val="minor"/>
      </rPr>
      <t>de cujus</t>
    </r>
    <r>
      <rPr>
        <b/>
        <sz val="11"/>
        <color theme="1"/>
        <rFont val="Calibri"/>
        <family val="2"/>
        <scheme val="minor"/>
      </rPr>
      <t xml:space="preserve"> compris)</t>
    </r>
  </si>
  <si>
    <t>ans</t>
  </si>
  <si>
    <t>formules</t>
  </si>
  <si>
    <t>g</t>
  </si>
  <si>
    <r>
      <t xml:space="preserve">2 </t>
    </r>
    <r>
      <rPr>
        <b/>
        <vertAlign val="superscript"/>
        <sz val="11"/>
        <color theme="1"/>
        <rFont val="Calibri"/>
        <family val="2"/>
        <scheme val="minor"/>
      </rPr>
      <t>g-1</t>
    </r>
  </si>
  <si>
    <r>
      <t xml:space="preserve">2 </t>
    </r>
    <r>
      <rPr>
        <b/>
        <vertAlign val="superscript"/>
        <sz val="11"/>
        <color theme="1"/>
        <rFont val="Calibri"/>
        <family val="2"/>
        <scheme val="minor"/>
      </rPr>
      <t>g+1</t>
    </r>
    <r>
      <rPr>
        <b/>
        <sz val="11"/>
        <color theme="1"/>
        <rFont val="Calibri"/>
        <family val="2"/>
        <scheme val="minor"/>
      </rPr>
      <t xml:space="preserve"> - 1</t>
    </r>
  </si>
  <si>
    <t>numéro de  génération pour laquelle on réalise le calcul</t>
  </si>
  <si>
    <t>2 puissance (numéro de génération précédente)</t>
  </si>
  <si>
    <t>2 puissance (numéro de génération suivante) moins 1</t>
  </si>
  <si>
    <t>durée d'une génération (modifiable à votre guise) =&gt;</t>
  </si>
  <si>
    <r>
      <rPr>
        <b/>
        <sz val="11"/>
        <color theme="1"/>
        <rFont val="Calibri"/>
        <family val="2"/>
        <scheme val="minor"/>
      </rPr>
      <t xml:space="preserve">naissance du </t>
    </r>
    <r>
      <rPr>
        <b/>
        <i/>
        <u/>
        <sz val="11"/>
        <color theme="1"/>
        <rFont val="Calibri"/>
        <family val="2"/>
        <scheme val="minor"/>
      </rPr>
      <t>de cujus</t>
    </r>
    <r>
      <rPr>
        <b/>
        <i/>
        <sz val="11"/>
        <color theme="1"/>
        <rFont val="Calibri"/>
        <family val="2"/>
        <scheme val="minor"/>
      </rPr>
      <t xml:space="preserve"> (année modifiable à votre guise ici) =&gt;</t>
    </r>
  </si>
  <si>
    <r>
      <rPr>
        <b/>
        <sz val="11"/>
        <color theme="1"/>
        <rFont val="Calibri"/>
        <family val="2"/>
        <scheme val="minor"/>
      </rPr>
      <t xml:space="preserve">durée d'une </t>
    </r>
    <r>
      <rPr>
        <b/>
        <u/>
        <sz val="11"/>
        <color theme="1"/>
        <rFont val="Calibri"/>
        <family val="2"/>
        <scheme val="minor"/>
      </rPr>
      <t>génération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(modifiable à votre guise) =&gt;</t>
    </r>
  </si>
  <si>
    <t>en 2000</t>
  </si>
  <si>
    <t>en 1970</t>
  </si>
  <si>
    <t>en 1940</t>
  </si>
  <si>
    <t>en 1910</t>
  </si>
  <si>
    <t>en 1881</t>
  </si>
  <si>
    <t>en 1852</t>
  </si>
  <si>
    <t>en 1821</t>
  </si>
  <si>
    <t>vers 1760</t>
  </si>
  <si>
    <t>vers 1730</t>
  </si>
  <si>
    <t>vers 1700</t>
  </si>
  <si>
    <t>vers 1790</t>
  </si>
  <si>
    <t>vers 1600</t>
  </si>
  <si>
    <r>
      <t>cumul théorique
(</t>
    </r>
    <r>
      <rPr>
        <b/>
        <i/>
        <sz val="11"/>
        <color theme="0"/>
        <rFont val="Calibri"/>
        <family val="2"/>
        <scheme val="minor"/>
      </rPr>
      <t>de cujus</t>
    </r>
    <r>
      <rPr>
        <b/>
        <sz val="11"/>
        <color theme="0"/>
        <rFont val="Calibri"/>
        <family val="2"/>
        <scheme val="minor"/>
      </rPr>
      <t xml:space="preserve"> compris)</t>
    </r>
  </si>
  <si>
    <t>il faut bien sûr ensuite repositionner les données historiques (population et événements)</t>
  </si>
  <si>
    <t>2nd empire, 1852-1870.</t>
  </si>
  <si>
    <t>Nombre d'ancêtres par génération et cumulé</t>
  </si>
  <si>
    <t>Nombre d'ancêtres, population et histoire de France</t>
  </si>
  <si>
    <r>
      <rPr>
        <b/>
        <sz val="10"/>
        <color theme="1"/>
        <rFont val="Calibri"/>
        <family val="2"/>
        <scheme val="minor"/>
      </rPr>
      <t xml:space="preserve">naissance du </t>
    </r>
    <r>
      <rPr>
        <b/>
        <i/>
        <u/>
        <sz val="10"/>
        <color theme="1"/>
        <rFont val="Calibri"/>
        <family val="2"/>
        <scheme val="minor"/>
      </rPr>
      <t>de cujus</t>
    </r>
    <r>
      <rPr>
        <b/>
        <i/>
        <sz val="10"/>
        <color theme="1"/>
        <rFont val="Calibri"/>
        <family val="2"/>
        <scheme val="minor"/>
      </rPr>
      <t xml:space="preserve"> (année modifiable à votre guise ici) =&gt;</t>
    </r>
  </si>
  <si>
    <r>
      <rPr>
        <b/>
        <sz val="10"/>
        <color theme="1"/>
        <rFont val="Calibri"/>
        <family val="2"/>
        <scheme val="minor"/>
      </rPr>
      <t xml:space="preserve">durée d'une </t>
    </r>
    <r>
      <rPr>
        <b/>
        <u/>
        <sz val="10"/>
        <color theme="1"/>
        <rFont val="Calibri"/>
        <family val="2"/>
        <scheme val="minor"/>
      </rPr>
      <t>génération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(modifiable à votre guise) =&gt;</t>
    </r>
  </si>
  <si>
    <t>Génération XVI</t>
  </si>
  <si>
    <t>Génération XVII</t>
  </si>
  <si>
    <t>Génération XVIII</t>
  </si>
  <si>
    <t>Génération XX</t>
  </si>
  <si>
    <t>Génération XXI</t>
  </si>
  <si>
    <t>Génération XXII</t>
  </si>
  <si>
    <t>Génération XXIII</t>
  </si>
  <si>
    <t>Génération XXIV</t>
  </si>
  <si>
    <t>Génération XXV</t>
  </si>
  <si>
    <t>Génération XXVI</t>
  </si>
  <si>
    <t>Génération XXVII</t>
  </si>
  <si>
    <t>Génération XXIX</t>
  </si>
  <si>
    <t>Génération XXX</t>
  </si>
  <si>
    <t>Génération XXVIII</t>
  </si>
  <si>
    <t>aagp, trisaïeux</t>
  </si>
  <si>
    <t>aaagp</t>
  </si>
  <si>
    <t>Génération XIX</t>
  </si>
  <si>
    <t>Sur la durée des générations</t>
  </si>
  <si>
    <t xml:space="preserve">http://www.ancestry.fr/learn/learningcenters/default.aspx?section=lib_Generation </t>
  </si>
  <si>
    <t>L'évolution du nombre d'habitants sur le sol français</t>
  </si>
  <si>
    <t xml:space="preserve">http://fr.wikipedia.org/wiki/%C3%89volution_du_nombre_d%27habitants_sur_le_sol_fran%C3%A7ais </t>
  </si>
  <si>
    <t>Chronologies de l'histoire de France</t>
  </si>
  <si>
    <t xml:space="preserve">http://lauhic.perso.neuf.fr/ </t>
  </si>
  <si>
    <t xml:space="preserve">http://www.e-chronologie.org/france/chronologies/chronologie-synthetique </t>
  </si>
  <si>
    <t xml:space="preserve">http://www.e-chronologie.org/france/france.php </t>
  </si>
  <si>
    <t>grands-parents (aïeux)</t>
  </si>
  <si>
    <t>a.-grands-parents (bisaïeux)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</si>
</sst>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2A89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 applyBorder="1" applyAlignment="1">
      <alignment vertical="top" wrapText="1"/>
    </xf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2" fillId="0" borderId="0" xfId="0" applyFont="1" applyAlignment="1">
      <alignment vertical="center"/>
    </xf>
    <xf numFmtId="3" fontId="0" fillId="0" borderId="0" xfId="0" applyNumberFormat="1"/>
    <xf numFmtId="3" fontId="0" fillId="0" borderId="0" xfId="0" applyNumberFormat="1" applyFont="1" applyBorder="1" applyAlignment="1">
      <alignment vertical="top" wrapText="1"/>
    </xf>
    <xf numFmtId="0" fontId="1" fillId="0" borderId="0" xfId="0" applyFont="1"/>
    <xf numFmtId="0" fontId="0" fillId="0" borderId="0" xfId="0" applyFont="1"/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3" fontId="0" fillId="0" borderId="0" xfId="0" applyNumberFormat="1" applyAlignment="1">
      <alignment horizontal="right" vertical="top"/>
    </xf>
    <xf numFmtId="0" fontId="1" fillId="0" borderId="0" xfId="0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3" fontId="1" fillId="0" borderId="0" xfId="0" applyNumberFormat="1" applyFont="1" applyAlignment="1">
      <alignment vertical="top"/>
    </xf>
    <xf numFmtId="0" fontId="16" fillId="0" borderId="0" xfId="0" applyFont="1"/>
    <xf numFmtId="0" fontId="10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9" fontId="0" fillId="0" borderId="13" xfId="0" applyNumberFormat="1" applyBorder="1" applyAlignment="1">
      <alignment vertical="center"/>
    </xf>
    <xf numFmtId="9" fontId="0" fillId="0" borderId="19" xfId="0" applyNumberFormat="1" applyBorder="1" applyAlignment="1">
      <alignment vertical="center"/>
    </xf>
    <xf numFmtId="0" fontId="4" fillId="0" borderId="13" xfId="0" applyFont="1" applyBorder="1" applyAlignment="1">
      <alignment vertical="center"/>
    </xf>
    <xf numFmtId="9" fontId="0" fillId="0" borderId="12" xfId="0" applyNumberFormat="1" applyBorder="1" applyAlignment="1">
      <alignment vertical="center"/>
    </xf>
    <xf numFmtId="9" fontId="2" fillId="0" borderId="2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9" fontId="7" fillId="0" borderId="22" xfId="0" applyNumberFormat="1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9" fontId="7" fillId="0" borderId="21" xfId="0" applyNumberFormat="1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3" fontId="3" fillId="2" borderId="30" xfId="0" applyNumberFormat="1" applyFont="1" applyFill="1" applyBorder="1" applyAlignment="1">
      <alignment horizontal="center" vertical="top" wrapText="1"/>
    </xf>
    <xf numFmtId="3" fontId="3" fillId="2" borderId="31" xfId="0" applyNumberFormat="1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center" vertical="top" wrapText="1"/>
    </xf>
    <xf numFmtId="3" fontId="0" fillId="0" borderId="27" xfId="0" applyNumberForma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20" fillId="0" borderId="27" xfId="0" applyFon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20" fillId="0" borderId="26" xfId="0" applyFont="1" applyBorder="1" applyAlignment="1">
      <alignment vertical="center"/>
    </xf>
    <xf numFmtId="0" fontId="20" fillId="0" borderId="26" xfId="0" applyFont="1" applyFill="1" applyBorder="1" applyAlignment="1">
      <alignment vertical="center"/>
    </xf>
    <xf numFmtId="0" fontId="0" fillId="0" borderId="35" xfId="0" applyBorder="1" applyAlignment="1">
      <alignment horizontal="center" vertical="center"/>
    </xf>
    <xf numFmtId="3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3" fontId="0" fillId="0" borderId="24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13" xfId="0" applyNumberFormat="1" applyFont="1" applyBorder="1" applyAlignment="1">
      <alignment horizontal="right" vertical="center" wrapText="1" indent="2"/>
    </xf>
    <xf numFmtId="3" fontId="0" fillId="0" borderId="21" xfId="0" applyNumberFormat="1" applyBorder="1" applyAlignment="1">
      <alignment horizontal="right" vertical="center" indent="2"/>
    </xf>
    <xf numFmtId="3" fontId="0" fillId="0" borderId="21" xfId="0" applyNumberFormat="1" applyFont="1" applyBorder="1" applyAlignment="1">
      <alignment horizontal="right" vertical="center" wrapText="1" indent="2"/>
    </xf>
    <xf numFmtId="0" fontId="1" fillId="0" borderId="23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left" vertical="center" indent="1"/>
    </xf>
    <xf numFmtId="0" fontId="1" fillId="0" borderId="18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horizontal="left" vertical="center" indent="1"/>
    </xf>
    <xf numFmtId="3" fontId="0" fillId="0" borderId="23" xfId="0" applyNumberFormat="1" applyBorder="1" applyAlignment="1">
      <alignment horizontal="right" vertical="center" indent="1"/>
    </xf>
    <xf numFmtId="3" fontId="0" fillId="0" borderId="24" xfId="0" applyNumberFormat="1" applyBorder="1" applyAlignment="1">
      <alignment horizontal="right" vertical="center" indent="1"/>
    </xf>
    <xf numFmtId="3" fontId="0" fillId="0" borderId="18" xfId="0" applyNumberFormat="1" applyBorder="1" applyAlignment="1">
      <alignment horizontal="right" vertical="center" indent="1"/>
    </xf>
    <xf numFmtId="3" fontId="0" fillId="0" borderId="13" xfId="0" applyNumberFormat="1" applyBorder="1" applyAlignment="1">
      <alignment horizontal="right" vertical="center" indent="1"/>
    </xf>
    <xf numFmtId="3" fontId="0" fillId="0" borderId="18" xfId="0" applyNumberFormat="1" applyFont="1" applyBorder="1" applyAlignment="1">
      <alignment horizontal="right" vertical="center" wrapText="1" indent="1"/>
    </xf>
    <xf numFmtId="3" fontId="0" fillId="0" borderId="13" xfId="0" applyNumberFormat="1" applyFont="1" applyBorder="1" applyAlignment="1">
      <alignment horizontal="right" vertical="center" wrapText="1" indent="1"/>
    </xf>
    <xf numFmtId="3" fontId="0" fillId="0" borderId="20" xfId="0" applyNumberFormat="1" applyFont="1" applyBorder="1" applyAlignment="1">
      <alignment horizontal="right" vertical="center" wrapText="1" indent="1"/>
    </xf>
    <xf numFmtId="3" fontId="0" fillId="0" borderId="21" xfId="0" applyNumberFormat="1" applyFont="1" applyBorder="1" applyAlignment="1">
      <alignment horizontal="right" vertical="center" wrapText="1" inden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9" fontId="0" fillId="0" borderId="24" xfId="0" applyNumberFormat="1" applyBorder="1" applyAlignment="1">
      <alignment vertical="center"/>
    </xf>
    <xf numFmtId="9" fontId="0" fillId="0" borderId="25" xfId="0" applyNumberFormat="1" applyBorder="1" applyAlignment="1">
      <alignment vertical="center"/>
    </xf>
    <xf numFmtId="0" fontId="1" fillId="0" borderId="11" xfId="0" applyFont="1" applyBorder="1" applyAlignment="1">
      <alignment vertical="center"/>
    </xf>
    <xf numFmtId="9" fontId="0" fillId="0" borderId="0" xfId="0" applyNumberForma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9" fontId="2" fillId="0" borderId="21" xfId="0" applyNumberFormat="1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 wrapText="1"/>
    </xf>
    <xf numFmtId="3" fontId="6" fillId="0" borderId="28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indent="2"/>
    </xf>
    <xf numFmtId="0" fontId="10" fillId="0" borderId="2" xfId="0" applyFont="1" applyBorder="1" applyAlignment="1">
      <alignment horizontal="right" vertical="center" indent="1"/>
    </xf>
    <xf numFmtId="3" fontId="24" fillId="0" borderId="36" xfId="0" applyNumberFormat="1" applyFont="1" applyBorder="1" applyAlignment="1">
      <alignment vertical="center"/>
    </xf>
    <xf numFmtId="0" fontId="5" fillId="0" borderId="0" xfId="1" applyAlignment="1" applyProtection="1"/>
    <xf numFmtId="3" fontId="3" fillId="2" borderId="31" xfId="0" applyNumberFormat="1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/>
    </xf>
    <xf numFmtId="0" fontId="0" fillId="0" borderId="0" xfId="0" applyBorder="1"/>
    <xf numFmtId="3" fontId="21" fillId="0" borderId="1" xfId="0" applyNumberFormat="1" applyFont="1" applyBorder="1" applyAlignment="1">
      <alignment horizontal="right" vertical="center"/>
    </xf>
    <xf numFmtId="3" fontId="21" fillId="0" borderId="2" xfId="0" applyNumberFormat="1" applyFont="1" applyBorder="1" applyAlignment="1">
      <alignment horizontal="right" vertical="center"/>
    </xf>
    <xf numFmtId="3" fontId="21" fillId="0" borderId="3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3" fontId="16" fillId="0" borderId="10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3" fillId="2" borderId="31" xfId="0" applyNumberFormat="1" applyFont="1" applyFill="1" applyBorder="1" applyAlignment="1">
      <alignment horizontal="center" vertical="top" wrapText="1"/>
    </xf>
    <xf numFmtId="3" fontId="3" fillId="2" borderId="31" xfId="0" applyNumberFormat="1" applyFont="1" applyFill="1" applyBorder="1" applyAlignment="1">
      <alignment horizontal="left" vertical="top" wrapText="1"/>
    </xf>
    <xf numFmtId="3" fontId="3" fillId="2" borderId="32" xfId="0" applyNumberFormat="1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3" fontId="1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52A89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lauhic.perso.neuf.fr/" TargetMode="External"/><Relationship Id="rId2" Type="http://schemas.openxmlformats.org/officeDocument/2006/relationships/hyperlink" Target="http://fr.wikipedia.org/wiki/%C3%89volution_du_nombre_d%27habitants_sur_le_sol_fran%C3%A7ais" TargetMode="External"/><Relationship Id="rId1" Type="http://schemas.openxmlformats.org/officeDocument/2006/relationships/hyperlink" Target="http://www.ancestry.fr/learn/learningcenters/default.aspx?section=lib_Generation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e-chronologie.org/france/france.php" TargetMode="External"/><Relationship Id="rId4" Type="http://schemas.openxmlformats.org/officeDocument/2006/relationships/hyperlink" Target="http://www.e-chronologie.org/france/chronologies/chronologie-synthetiq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workbookViewId="0">
      <selection activeCell="A2" sqref="A2"/>
    </sheetView>
  </sheetViews>
  <sheetFormatPr baseColWidth="10" defaultRowHeight="15"/>
  <cols>
    <col min="1" max="1" width="17.7109375" style="4" customWidth="1"/>
    <col min="2" max="3" width="17.7109375" style="6" customWidth="1"/>
    <col min="4" max="4" width="21.7109375" style="6" customWidth="1"/>
    <col min="5" max="5" width="10.7109375" style="4" customWidth="1"/>
    <col min="6" max="6" width="11.42578125" style="6"/>
    <col min="7" max="8" width="10.7109375" style="4" customWidth="1"/>
    <col min="9" max="9" width="39.28515625" style="4" customWidth="1"/>
    <col min="10" max="16384" width="11.42578125" style="4"/>
  </cols>
  <sheetData>
    <row r="1" spans="1:9" ht="35.25" customHeight="1" thickBot="1">
      <c r="A1" s="77" t="s">
        <v>123</v>
      </c>
      <c r="B1" s="72"/>
      <c r="C1" s="72"/>
      <c r="D1" s="72"/>
      <c r="E1" s="73"/>
      <c r="F1" s="4"/>
    </row>
    <row r="2" spans="1:9" ht="20.100000000000001" customHeight="1" thickBot="1">
      <c r="A2" s="28"/>
      <c r="B2" s="28"/>
      <c r="C2" s="28"/>
      <c r="D2" s="28"/>
      <c r="E2" s="28"/>
      <c r="F2" s="28"/>
      <c r="G2" s="28"/>
      <c r="H2" s="28"/>
      <c r="I2" s="28"/>
    </row>
    <row r="3" spans="1:9" s="30" customFormat="1" ht="20.100000000000001" customHeight="1" thickBot="1">
      <c r="A3" s="119" t="s">
        <v>125</v>
      </c>
      <c r="B3" s="120"/>
      <c r="C3" s="121"/>
      <c r="D3" s="111">
        <v>2000</v>
      </c>
      <c r="E3" s="71"/>
    </row>
    <row r="4" spans="1:9" s="30" customFormat="1" ht="20.100000000000001" customHeight="1" thickBot="1">
      <c r="A4" s="119" t="s">
        <v>126</v>
      </c>
      <c r="B4" s="120"/>
      <c r="C4" s="121"/>
      <c r="D4" s="111">
        <v>30</v>
      </c>
      <c r="E4" s="71" t="s">
        <v>97</v>
      </c>
    </row>
    <row r="5" spans="1:9" ht="20.100000000000001" customHeight="1" thickBot="1">
      <c r="A5" s="5"/>
    </row>
    <row r="6" spans="1:9" s="12" customFormat="1" ht="30.75" customHeight="1" thickBot="1">
      <c r="A6" s="1"/>
      <c r="B6" s="54" t="s">
        <v>83</v>
      </c>
      <c r="C6" s="115" t="s">
        <v>120</v>
      </c>
      <c r="D6" s="115"/>
      <c r="E6" s="116" t="s">
        <v>93</v>
      </c>
    </row>
    <row r="7" spans="1:9" s="30" customFormat="1" ht="20.100000000000001" customHeight="1">
      <c r="A7" s="83" t="s">
        <v>80</v>
      </c>
      <c r="B7" s="78">
        <v>1</v>
      </c>
      <c r="C7" s="78">
        <v>1</v>
      </c>
      <c r="D7" s="113" t="s">
        <v>1</v>
      </c>
      <c r="E7" s="74">
        <f>D3</f>
        <v>2000</v>
      </c>
    </row>
    <row r="8" spans="1:9" s="30" customFormat="1" ht="20.100000000000001" customHeight="1">
      <c r="A8" s="84" t="s">
        <v>66</v>
      </c>
      <c r="B8" s="79">
        <v>2</v>
      </c>
      <c r="C8" s="79">
        <v>3</v>
      </c>
      <c r="D8" s="108" t="s">
        <v>2</v>
      </c>
      <c r="E8" s="75">
        <f t="shared" ref="E8:E36" si="0">E7-$D$4</f>
        <v>1970</v>
      </c>
      <c r="H8" s="31"/>
    </row>
    <row r="9" spans="1:9" s="30" customFormat="1" ht="20.100000000000001" customHeight="1">
      <c r="A9" s="84" t="s">
        <v>67</v>
      </c>
      <c r="B9" s="79">
        <v>4</v>
      </c>
      <c r="C9" s="79">
        <v>7</v>
      </c>
      <c r="D9" s="108" t="s">
        <v>152</v>
      </c>
      <c r="E9" s="75">
        <f t="shared" si="0"/>
        <v>1940</v>
      </c>
    </row>
    <row r="10" spans="1:9" s="30" customFormat="1" ht="20.100000000000001" customHeight="1">
      <c r="A10" s="84" t="s">
        <v>68</v>
      </c>
      <c r="B10" s="79">
        <v>8</v>
      </c>
      <c r="C10" s="79">
        <v>15</v>
      </c>
      <c r="D10" s="108" t="s">
        <v>153</v>
      </c>
      <c r="E10" s="75">
        <f t="shared" si="0"/>
        <v>1910</v>
      </c>
    </row>
    <row r="11" spans="1:9" s="30" customFormat="1" ht="20.100000000000001" customHeight="1">
      <c r="A11" s="84" t="s">
        <v>69</v>
      </c>
      <c r="B11" s="79">
        <v>16</v>
      </c>
      <c r="C11" s="79">
        <v>31</v>
      </c>
      <c r="D11" s="108" t="s">
        <v>141</v>
      </c>
      <c r="E11" s="75">
        <f t="shared" si="0"/>
        <v>1880</v>
      </c>
    </row>
    <row r="12" spans="1:9" s="30" customFormat="1" ht="20.100000000000001" customHeight="1">
      <c r="A12" s="84" t="s">
        <v>70</v>
      </c>
      <c r="B12" s="79">
        <v>32</v>
      </c>
      <c r="C12" s="79">
        <v>63</v>
      </c>
      <c r="D12" s="108" t="s">
        <v>142</v>
      </c>
      <c r="E12" s="75">
        <f t="shared" si="0"/>
        <v>1850</v>
      </c>
    </row>
    <row r="13" spans="1:9" s="30" customFormat="1" ht="20.100000000000001" customHeight="1">
      <c r="A13" s="84" t="s">
        <v>71</v>
      </c>
      <c r="B13" s="79">
        <v>64</v>
      </c>
      <c r="C13" s="79">
        <v>127</v>
      </c>
      <c r="D13" s="108"/>
      <c r="E13" s="75">
        <f t="shared" si="0"/>
        <v>1820</v>
      </c>
    </row>
    <row r="14" spans="1:9" s="30" customFormat="1" ht="20.100000000000001" customHeight="1">
      <c r="A14" s="84" t="s">
        <v>72</v>
      </c>
      <c r="B14" s="79">
        <v>128</v>
      </c>
      <c r="C14" s="79">
        <v>255</v>
      </c>
      <c r="D14" s="108"/>
      <c r="E14" s="75">
        <f t="shared" si="0"/>
        <v>1790</v>
      </c>
    </row>
    <row r="15" spans="1:9" s="30" customFormat="1" ht="20.100000000000001" customHeight="1">
      <c r="A15" s="84" t="s">
        <v>73</v>
      </c>
      <c r="B15" s="79">
        <v>256</v>
      </c>
      <c r="C15" s="79">
        <v>511</v>
      </c>
      <c r="D15" s="108"/>
      <c r="E15" s="75">
        <f t="shared" si="0"/>
        <v>1760</v>
      </c>
    </row>
    <row r="16" spans="1:9" s="30" customFormat="1" ht="20.100000000000001" customHeight="1">
      <c r="A16" s="84" t="s">
        <v>74</v>
      </c>
      <c r="B16" s="79">
        <v>512</v>
      </c>
      <c r="C16" s="79">
        <v>1023</v>
      </c>
      <c r="D16" s="108"/>
      <c r="E16" s="75">
        <f t="shared" si="0"/>
        <v>1730</v>
      </c>
    </row>
    <row r="17" spans="1:5" s="30" customFormat="1" ht="20.100000000000001" customHeight="1">
      <c r="A17" s="84" t="s">
        <v>75</v>
      </c>
      <c r="B17" s="79">
        <v>1024</v>
      </c>
      <c r="C17" s="79">
        <v>2047</v>
      </c>
      <c r="D17" s="108"/>
      <c r="E17" s="75">
        <f t="shared" si="0"/>
        <v>1700</v>
      </c>
    </row>
    <row r="18" spans="1:5" s="30" customFormat="1" ht="20.100000000000001" customHeight="1">
      <c r="A18" s="84" t="s">
        <v>76</v>
      </c>
      <c r="B18" s="79">
        <v>2048</v>
      </c>
      <c r="C18" s="79">
        <v>4095</v>
      </c>
      <c r="D18" s="108"/>
      <c r="E18" s="75">
        <f t="shared" si="0"/>
        <v>1670</v>
      </c>
    </row>
    <row r="19" spans="1:5" s="30" customFormat="1" ht="20.100000000000001" customHeight="1">
      <c r="A19" s="84" t="s">
        <v>77</v>
      </c>
      <c r="B19" s="79">
        <v>4096</v>
      </c>
      <c r="C19" s="79">
        <v>8191</v>
      </c>
      <c r="D19" s="108"/>
      <c r="E19" s="75">
        <f t="shared" si="0"/>
        <v>1640</v>
      </c>
    </row>
    <row r="20" spans="1:5" s="30" customFormat="1" ht="20.100000000000001" customHeight="1">
      <c r="A20" s="84" t="s">
        <v>78</v>
      </c>
      <c r="B20" s="80">
        <v>8192</v>
      </c>
      <c r="C20" s="80">
        <v>16383</v>
      </c>
      <c r="D20" s="109"/>
      <c r="E20" s="75">
        <f t="shared" si="0"/>
        <v>1610</v>
      </c>
    </row>
    <row r="21" spans="1:5" s="30" customFormat="1" ht="20.100000000000001" customHeight="1">
      <c r="A21" s="84" t="s">
        <v>79</v>
      </c>
      <c r="B21" s="80">
        <v>16384</v>
      </c>
      <c r="C21" s="80">
        <v>32767</v>
      </c>
      <c r="D21" s="109"/>
      <c r="E21" s="75">
        <f t="shared" si="0"/>
        <v>1580</v>
      </c>
    </row>
    <row r="22" spans="1:5" s="30" customFormat="1" ht="20.100000000000001" customHeight="1">
      <c r="A22" s="85" t="s">
        <v>127</v>
      </c>
      <c r="B22" s="79">
        <v>32768</v>
      </c>
      <c r="C22" s="80">
        <v>65535</v>
      </c>
      <c r="D22" s="109"/>
      <c r="E22" s="75">
        <f t="shared" si="0"/>
        <v>1550</v>
      </c>
    </row>
    <row r="23" spans="1:5" s="30" customFormat="1" ht="20.100000000000001" customHeight="1">
      <c r="A23" s="85" t="s">
        <v>128</v>
      </c>
      <c r="B23" s="79">
        <v>65536</v>
      </c>
      <c r="C23" s="80">
        <v>131071</v>
      </c>
      <c r="D23" s="109"/>
      <c r="E23" s="75">
        <f t="shared" si="0"/>
        <v>1520</v>
      </c>
    </row>
    <row r="24" spans="1:5" s="30" customFormat="1" ht="20.100000000000001" customHeight="1">
      <c r="A24" s="85" t="s">
        <v>129</v>
      </c>
      <c r="B24" s="79">
        <v>131072</v>
      </c>
      <c r="C24" s="80">
        <v>262143</v>
      </c>
      <c r="D24" s="109"/>
      <c r="E24" s="75">
        <f t="shared" si="0"/>
        <v>1490</v>
      </c>
    </row>
    <row r="25" spans="1:5" s="30" customFormat="1" ht="20.100000000000001" customHeight="1">
      <c r="A25" s="85" t="s">
        <v>143</v>
      </c>
      <c r="B25" s="79">
        <v>262144</v>
      </c>
      <c r="C25" s="80">
        <v>524287</v>
      </c>
      <c r="D25" s="109"/>
      <c r="E25" s="75">
        <f t="shared" si="0"/>
        <v>1460</v>
      </c>
    </row>
    <row r="26" spans="1:5" s="30" customFormat="1" ht="20.100000000000001" customHeight="1">
      <c r="A26" s="85" t="s">
        <v>130</v>
      </c>
      <c r="B26" s="79">
        <v>524288</v>
      </c>
      <c r="C26" s="80">
        <v>1048575</v>
      </c>
      <c r="D26" s="109"/>
      <c r="E26" s="75">
        <f t="shared" si="0"/>
        <v>1430</v>
      </c>
    </row>
    <row r="27" spans="1:5" s="30" customFormat="1" ht="20.100000000000001" customHeight="1">
      <c r="A27" s="85" t="s">
        <v>131</v>
      </c>
      <c r="B27" s="79">
        <v>1048576</v>
      </c>
      <c r="C27" s="80">
        <v>2097151</v>
      </c>
      <c r="D27" s="109"/>
      <c r="E27" s="75">
        <f t="shared" si="0"/>
        <v>1400</v>
      </c>
    </row>
    <row r="28" spans="1:5" s="30" customFormat="1" ht="20.100000000000001" customHeight="1">
      <c r="A28" s="85" t="s">
        <v>132</v>
      </c>
      <c r="B28" s="79">
        <v>2097152</v>
      </c>
      <c r="C28" s="80">
        <v>4194303</v>
      </c>
      <c r="D28" s="109"/>
      <c r="E28" s="75">
        <f t="shared" si="0"/>
        <v>1370</v>
      </c>
    </row>
    <row r="29" spans="1:5" s="30" customFormat="1" ht="20.100000000000001" customHeight="1">
      <c r="A29" s="85" t="s">
        <v>133</v>
      </c>
      <c r="B29" s="79">
        <v>4194304</v>
      </c>
      <c r="C29" s="80">
        <v>8388607</v>
      </c>
      <c r="D29" s="109"/>
      <c r="E29" s="75">
        <f t="shared" si="0"/>
        <v>1340</v>
      </c>
    </row>
    <row r="30" spans="1:5" s="30" customFormat="1" ht="20.100000000000001" customHeight="1">
      <c r="A30" s="85" t="s">
        <v>134</v>
      </c>
      <c r="B30" s="79">
        <v>8388608</v>
      </c>
      <c r="C30" s="80">
        <v>16777215</v>
      </c>
      <c r="D30" s="109"/>
      <c r="E30" s="75">
        <f t="shared" si="0"/>
        <v>1310</v>
      </c>
    </row>
    <row r="31" spans="1:5" s="30" customFormat="1" ht="20.100000000000001" customHeight="1">
      <c r="A31" s="85" t="s">
        <v>135</v>
      </c>
      <c r="B31" s="79">
        <v>16777216</v>
      </c>
      <c r="C31" s="80">
        <v>33554431</v>
      </c>
      <c r="D31" s="109"/>
      <c r="E31" s="75">
        <f t="shared" si="0"/>
        <v>1280</v>
      </c>
    </row>
    <row r="32" spans="1:5" s="30" customFormat="1" ht="20.100000000000001" customHeight="1">
      <c r="A32" s="85" t="s">
        <v>136</v>
      </c>
      <c r="B32" s="79">
        <v>33554432</v>
      </c>
      <c r="C32" s="80">
        <v>67108863</v>
      </c>
      <c r="D32" s="109"/>
      <c r="E32" s="75">
        <f t="shared" si="0"/>
        <v>1250</v>
      </c>
    </row>
    <row r="33" spans="1:5" s="30" customFormat="1" ht="20.100000000000001" customHeight="1">
      <c r="A33" s="85" t="s">
        <v>137</v>
      </c>
      <c r="B33" s="79">
        <v>67108864</v>
      </c>
      <c r="C33" s="80">
        <v>134217727</v>
      </c>
      <c r="D33" s="109"/>
      <c r="E33" s="75">
        <f t="shared" si="0"/>
        <v>1220</v>
      </c>
    </row>
    <row r="34" spans="1:5" s="30" customFormat="1" ht="20.100000000000001" customHeight="1">
      <c r="A34" s="85" t="s">
        <v>140</v>
      </c>
      <c r="B34" s="79">
        <v>134217728</v>
      </c>
      <c r="C34" s="80">
        <v>268435455</v>
      </c>
      <c r="D34" s="109"/>
      <c r="E34" s="75">
        <f t="shared" si="0"/>
        <v>1190</v>
      </c>
    </row>
    <row r="35" spans="1:5" s="30" customFormat="1" ht="20.100000000000001" customHeight="1">
      <c r="A35" s="85" t="s">
        <v>138</v>
      </c>
      <c r="B35" s="79">
        <v>268435456</v>
      </c>
      <c r="C35" s="80">
        <v>536870911</v>
      </c>
      <c r="D35" s="109"/>
      <c r="E35" s="75">
        <f t="shared" si="0"/>
        <v>1160</v>
      </c>
    </row>
    <row r="36" spans="1:5" s="30" customFormat="1" ht="20.100000000000001" customHeight="1" thickBot="1">
      <c r="A36" s="86" t="s">
        <v>139</v>
      </c>
      <c r="B36" s="81">
        <v>536870912</v>
      </c>
      <c r="C36" s="82">
        <v>1073741823</v>
      </c>
      <c r="D36" s="110"/>
      <c r="E36" s="76">
        <f t="shared" si="0"/>
        <v>1130</v>
      </c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&amp;L&amp;"Papyrus,Gras"&amp;12&amp;K52A897Yvon Généalogie&amp;R&amp;D</oddHeader>
    <oddFooter xml:space="preserve">&amp;Lwww.yvongenealogie.fr&amp;R&amp;10 &amp;9 2012 - étude Yvon Généalogie - SIRET 531 317 006 00017 APE 9609Z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A2" sqref="A2"/>
    </sheetView>
  </sheetViews>
  <sheetFormatPr baseColWidth="10" defaultRowHeight="15"/>
  <cols>
    <col min="1" max="1" width="14.7109375" customWidth="1"/>
    <col min="2" max="3" width="17.140625" style="2" customWidth="1"/>
    <col min="4" max="4" width="10.7109375" customWidth="1"/>
    <col min="5" max="5" width="11.42578125" style="2"/>
    <col min="6" max="7" width="10.7109375" customWidth="1"/>
    <col min="8" max="8" width="39.28515625" customWidth="1"/>
  </cols>
  <sheetData>
    <row r="1" spans="1:11" s="4" customFormat="1" ht="35.25" customHeight="1" thickBot="1">
      <c r="A1" s="125" t="s">
        <v>124</v>
      </c>
      <c r="B1" s="126"/>
      <c r="C1" s="126"/>
      <c r="D1" s="126"/>
      <c r="E1" s="126"/>
      <c r="F1" s="126"/>
      <c r="G1" s="126"/>
      <c r="H1" s="127"/>
    </row>
    <row r="2" spans="1:11" s="4" customFormat="1" ht="18.75" customHeight="1" thickBot="1">
      <c r="A2" s="28"/>
      <c r="B2" s="28"/>
      <c r="C2" s="28"/>
      <c r="D2" s="28"/>
      <c r="E2" s="28"/>
      <c r="F2" s="28"/>
      <c r="G2" s="28"/>
      <c r="H2" s="28"/>
    </row>
    <row r="3" spans="1:11" s="30" customFormat="1" ht="20.100000000000001" customHeight="1" thickBot="1">
      <c r="A3" s="5"/>
      <c r="B3" s="122" t="s">
        <v>106</v>
      </c>
      <c r="C3" s="123"/>
      <c r="D3" s="123"/>
      <c r="E3" s="123"/>
      <c r="F3" s="112">
        <v>2000</v>
      </c>
      <c r="G3" s="71"/>
    </row>
    <row r="4" spans="1:11" s="30" customFormat="1" ht="20.100000000000001" customHeight="1" thickBot="1">
      <c r="A4" s="5"/>
      <c r="B4" s="122" t="s">
        <v>107</v>
      </c>
      <c r="C4" s="123"/>
      <c r="D4" s="123"/>
      <c r="E4" s="123"/>
      <c r="F4" s="112">
        <v>30</v>
      </c>
      <c r="G4" s="71" t="s">
        <v>97</v>
      </c>
    </row>
    <row r="5" spans="1:11" s="30" customFormat="1" ht="20.100000000000001" customHeight="1">
      <c r="A5" s="5"/>
      <c r="B5" s="124" t="s">
        <v>121</v>
      </c>
      <c r="C5" s="124"/>
      <c r="D5" s="124"/>
      <c r="E5" s="124"/>
      <c r="F5" s="124"/>
      <c r="G5" s="124"/>
    </row>
    <row r="6" spans="1:11" s="4" customFormat="1" ht="19.5" thickBot="1">
      <c r="A6" s="5"/>
      <c r="B6" s="6"/>
      <c r="C6" s="6"/>
      <c r="E6" s="6"/>
    </row>
    <row r="7" spans="1:11" s="12" customFormat="1" ht="30.75" customHeight="1" thickBot="1">
      <c r="A7" s="1"/>
      <c r="B7" s="54" t="s">
        <v>83</v>
      </c>
      <c r="C7" s="55" t="s">
        <v>120</v>
      </c>
      <c r="D7" s="56" t="s">
        <v>93</v>
      </c>
      <c r="E7" s="128" t="s">
        <v>94</v>
      </c>
      <c r="F7" s="128"/>
      <c r="G7" s="129" t="s">
        <v>95</v>
      </c>
      <c r="H7" s="130"/>
    </row>
    <row r="8" spans="1:11" s="30" customFormat="1" ht="20.100000000000001" customHeight="1">
      <c r="A8" s="51" t="s">
        <v>80</v>
      </c>
      <c r="B8" s="87">
        <v>1</v>
      </c>
      <c r="C8" s="88">
        <v>1</v>
      </c>
      <c r="D8" s="70">
        <f>F3</f>
        <v>2000</v>
      </c>
      <c r="E8" s="57">
        <v>58858000</v>
      </c>
      <c r="F8" s="59" t="s">
        <v>108</v>
      </c>
      <c r="G8" s="58"/>
      <c r="H8" s="60"/>
    </row>
    <row r="9" spans="1:11" s="30" customFormat="1" ht="20.100000000000001" customHeight="1">
      <c r="A9" s="52" t="s">
        <v>66</v>
      </c>
      <c r="B9" s="89">
        <v>2</v>
      </c>
      <c r="C9" s="90">
        <v>3</v>
      </c>
      <c r="D9" s="29">
        <f>D8-$F$4</f>
        <v>1970</v>
      </c>
      <c r="E9" s="61">
        <v>50528219</v>
      </c>
      <c r="F9" s="63" t="s">
        <v>109</v>
      </c>
      <c r="G9" s="62">
        <v>1973</v>
      </c>
      <c r="H9" s="34" t="s">
        <v>60</v>
      </c>
      <c r="K9" s="31"/>
    </row>
    <row r="10" spans="1:11" s="30" customFormat="1" ht="20.100000000000001" customHeight="1">
      <c r="A10" s="52" t="s">
        <v>67</v>
      </c>
      <c r="B10" s="89">
        <v>4</v>
      </c>
      <c r="C10" s="90">
        <v>7</v>
      </c>
      <c r="D10" s="29">
        <f t="shared" ref="D10:D22" si="0">D9-$F$4</f>
        <v>1940</v>
      </c>
      <c r="E10" s="61">
        <v>40690000</v>
      </c>
      <c r="F10" s="64" t="s">
        <v>110</v>
      </c>
      <c r="G10" s="62">
        <v>1939</v>
      </c>
      <c r="H10" s="34" t="s">
        <v>59</v>
      </c>
    </row>
    <row r="11" spans="1:11" s="30" customFormat="1" ht="20.100000000000001" customHeight="1">
      <c r="A11" s="52" t="s">
        <v>68</v>
      </c>
      <c r="B11" s="89">
        <v>8</v>
      </c>
      <c r="C11" s="90">
        <v>15</v>
      </c>
      <c r="D11" s="29">
        <f t="shared" si="0"/>
        <v>1910</v>
      </c>
      <c r="E11" s="61">
        <v>41350000</v>
      </c>
      <c r="F11" s="64" t="s">
        <v>111</v>
      </c>
      <c r="G11" s="62">
        <v>1914</v>
      </c>
      <c r="H11" s="34" t="s">
        <v>58</v>
      </c>
    </row>
    <row r="12" spans="1:11" s="30" customFormat="1" ht="20.100000000000001" customHeight="1">
      <c r="A12" s="52" t="s">
        <v>69</v>
      </c>
      <c r="B12" s="89">
        <v>16</v>
      </c>
      <c r="C12" s="90">
        <v>31</v>
      </c>
      <c r="D12" s="29">
        <f t="shared" si="0"/>
        <v>1880</v>
      </c>
      <c r="E12" s="61">
        <v>39239000</v>
      </c>
      <c r="F12" s="63" t="s">
        <v>112</v>
      </c>
      <c r="G12" s="62">
        <v>1870</v>
      </c>
      <c r="H12" s="34" t="s">
        <v>57</v>
      </c>
    </row>
    <row r="13" spans="1:11" s="30" customFormat="1" ht="20.100000000000001" customHeight="1">
      <c r="A13" s="52" t="s">
        <v>70</v>
      </c>
      <c r="B13" s="89">
        <v>32</v>
      </c>
      <c r="C13" s="90">
        <v>63</v>
      </c>
      <c r="D13" s="29">
        <f t="shared" si="0"/>
        <v>1850</v>
      </c>
      <c r="E13" s="61">
        <v>35472000</v>
      </c>
      <c r="F13" s="63" t="s">
        <v>113</v>
      </c>
      <c r="G13" s="62">
        <v>1852</v>
      </c>
      <c r="H13" s="34" t="s">
        <v>122</v>
      </c>
    </row>
    <row r="14" spans="1:11" s="30" customFormat="1" ht="20.100000000000001" customHeight="1">
      <c r="A14" s="52" t="s">
        <v>71</v>
      </c>
      <c r="B14" s="89">
        <v>64</v>
      </c>
      <c r="C14" s="90">
        <v>127</v>
      </c>
      <c r="D14" s="29">
        <f t="shared" si="0"/>
        <v>1820</v>
      </c>
      <c r="E14" s="61">
        <v>31578000</v>
      </c>
      <c r="F14" s="63" t="s">
        <v>114</v>
      </c>
      <c r="G14" s="62">
        <v>1804</v>
      </c>
      <c r="H14" s="34" t="s">
        <v>56</v>
      </c>
    </row>
    <row r="15" spans="1:11" s="30" customFormat="1" ht="20.100000000000001" customHeight="1">
      <c r="A15" s="52" t="s">
        <v>72</v>
      </c>
      <c r="B15" s="89">
        <v>128</v>
      </c>
      <c r="C15" s="90">
        <v>255</v>
      </c>
      <c r="D15" s="29">
        <f t="shared" si="0"/>
        <v>1790</v>
      </c>
      <c r="E15" s="61">
        <v>28100000</v>
      </c>
      <c r="F15" s="63" t="s">
        <v>118</v>
      </c>
      <c r="G15" s="62">
        <v>1789</v>
      </c>
      <c r="H15" s="34" t="s">
        <v>55</v>
      </c>
    </row>
    <row r="16" spans="1:11" s="30" customFormat="1" ht="20.100000000000001" customHeight="1">
      <c r="A16" s="52" t="s">
        <v>73</v>
      </c>
      <c r="B16" s="89">
        <v>256</v>
      </c>
      <c r="C16" s="90">
        <v>511</v>
      </c>
      <c r="D16" s="29">
        <f t="shared" si="0"/>
        <v>1760</v>
      </c>
      <c r="E16" s="61">
        <v>25700000</v>
      </c>
      <c r="F16" s="63" t="s">
        <v>115</v>
      </c>
      <c r="G16" s="62">
        <v>1774</v>
      </c>
      <c r="H16" s="34" t="s">
        <v>54</v>
      </c>
    </row>
    <row r="17" spans="1:8" s="30" customFormat="1" ht="20.100000000000001" customHeight="1">
      <c r="A17" s="52" t="s">
        <v>74</v>
      </c>
      <c r="B17" s="89">
        <v>512</v>
      </c>
      <c r="C17" s="90">
        <v>1023</v>
      </c>
      <c r="D17" s="29">
        <f t="shared" si="0"/>
        <v>1730</v>
      </c>
      <c r="E17" s="61">
        <v>23800000</v>
      </c>
      <c r="F17" s="63" t="s">
        <v>116</v>
      </c>
      <c r="G17" s="62">
        <v>1723</v>
      </c>
      <c r="H17" s="34" t="s">
        <v>52</v>
      </c>
    </row>
    <row r="18" spans="1:8" s="30" customFormat="1" ht="20.100000000000001" customHeight="1">
      <c r="A18" s="52" t="s">
        <v>75</v>
      </c>
      <c r="B18" s="89">
        <v>1024</v>
      </c>
      <c r="C18" s="90">
        <v>2047</v>
      </c>
      <c r="D18" s="29">
        <f t="shared" si="0"/>
        <v>1700</v>
      </c>
      <c r="E18" s="61">
        <v>21000000</v>
      </c>
      <c r="F18" s="63" t="s">
        <v>117</v>
      </c>
      <c r="G18" s="62">
        <v>1682</v>
      </c>
      <c r="H18" s="34" t="s">
        <v>53</v>
      </c>
    </row>
    <row r="19" spans="1:8" s="30" customFormat="1" ht="20.100000000000001" customHeight="1">
      <c r="A19" s="52" t="s">
        <v>76</v>
      </c>
      <c r="B19" s="89">
        <v>2048</v>
      </c>
      <c r="C19" s="90">
        <v>4095</v>
      </c>
      <c r="D19" s="29">
        <f t="shared" si="0"/>
        <v>1670</v>
      </c>
      <c r="E19" s="61"/>
      <c r="F19" s="63"/>
      <c r="G19" s="62">
        <v>1661</v>
      </c>
      <c r="H19" s="34" t="s">
        <v>51</v>
      </c>
    </row>
    <row r="20" spans="1:8" s="30" customFormat="1" ht="20.100000000000001" customHeight="1">
      <c r="A20" s="52" t="s">
        <v>77</v>
      </c>
      <c r="B20" s="89">
        <v>4096</v>
      </c>
      <c r="C20" s="90">
        <v>8191</v>
      </c>
      <c r="D20" s="29">
        <f t="shared" si="0"/>
        <v>1640</v>
      </c>
      <c r="E20" s="61"/>
      <c r="F20" s="63"/>
      <c r="G20" s="62">
        <v>1643</v>
      </c>
      <c r="H20" s="34" t="s">
        <v>50</v>
      </c>
    </row>
    <row r="21" spans="1:8" s="30" customFormat="1" ht="20.100000000000001" customHeight="1">
      <c r="A21" s="52" t="s">
        <v>78</v>
      </c>
      <c r="B21" s="91">
        <v>8192</v>
      </c>
      <c r="C21" s="92">
        <v>16383</v>
      </c>
      <c r="D21" s="29">
        <f t="shared" si="0"/>
        <v>1610</v>
      </c>
      <c r="E21" s="61">
        <v>20000000</v>
      </c>
      <c r="F21" s="63" t="s">
        <v>119</v>
      </c>
      <c r="G21" s="62">
        <v>1610</v>
      </c>
      <c r="H21" s="34" t="s">
        <v>49</v>
      </c>
    </row>
    <row r="22" spans="1:8" s="30" customFormat="1" ht="20.100000000000001" customHeight="1" thickBot="1">
      <c r="A22" s="53" t="s">
        <v>79</v>
      </c>
      <c r="B22" s="93">
        <v>16384</v>
      </c>
      <c r="C22" s="94">
        <v>32767</v>
      </c>
      <c r="D22" s="46">
        <f t="shared" si="0"/>
        <v>1580</v>
      </c>
      <c r="E22" s="66"/>
      <c r="F22" s="67"/>
      <c r="G22" s="65">
        <v>1589</v>
      </c>
      <c r="H22" s="38" t="s">
        <v>47</v>
      </c>
    </row>
  </sheetData>
  <mergeCells count="6">
    <mergeCell ref="B4:E4"/>
    <mergeCell ref="B5:G5"/>
    <mergeCell ref="A1:H1"/>
    <mergeCell ref="E7:F7"/>
    <mergeCell ref="G7:H7"/>
    <mergeCell ref="B3:E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&amp;L&amp;"Papyrus,Gras"&amp;12&amp;K52A897Yvon Généalogie&amp;R&amp;D</oddHeader>
    <oddFooter xml:space="preserve">&amp;Lwww.yvongenealogie.fr&amp;R2012 - étude Yvon Généalogie - SIRET 531 317 006 00017 APE 9609Z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A2" sqref="A2"/>
    </sheetView>
  </sheetViews>
  <sheetFormatPr baseColWidth="10" defaultRowHeight="15"/>
  <cols>
    <col min="1" max="1" width="17.140625" style="8" customWidth="1"/>
    <col min="2" max="2" width="15.7109375" customWidth="1"/>
    <col min="9" max="9" width="15.7109375" customWidth="1"/>
  </cols>
  <sheetData>
    <row r="1" spans="1:10" s="4" customFormat="1" ht="35.25" customHeight="1" thickBot="1">
      <c r="A1" s="125" t="s">
        <v>89</v>
      </c>
      <c r="B1" s="126"/>
      <c r="C1" s="126"/>
      <c r="D1" s="126"/>
      <c r="E1" s="126"/>
      <c r="F1" s="126"/>
      <c r="G1" s="126"/>
      <c r="H1" s="126"/>
      <c r="I1" s="126"/>
      <c r="J1" s="127"/>
    </row>
    <row r="2" spans="1:10" ht="20.100000000000001" customHeight="1" thickBot="1"/>
    <row r="3" spans="1:10" s="12" customFormat="1" ht="45.75" thickBot="1">
      <c r="B3" s="13" t="s">
        <v>83</v>
      </c>
      <c r="C3" s="14" t="s">
        <v>84</v>
      </c>
      <c r="D3" s="14" t="s">
        <v>85</v>
      </c>
      <c r="E3" s="14" t="s">
        <v>86</v>
      </c>
      <c r="F3" s="14" t="s">
        <v>64</v>
      </c>
      <c r="G3" s="131" t="s">
        <v>90</v>
      </c>
      <c r="H3" s="131"/>
      <c r="I3" s="14" t="s">
        <v>87</v>
      </c>
      <c r="J3" s="15" t="s">
        <v>88</v>
      </c>
    </row>
    <row r="4" spans="1:10" s="30" customFormat="1" ht="20.100000000000001" customHeight="1">
      <c r="A4" s="68" t="s">
        <v>80</v>
      </c>
      <c r="B4" s="95">
        <v>1</v>
      </c>
      <c r="C4" s="96">
        <v>1</v>
      </c>
      <c r="D4" s="96">
        <v>1</v>
      </c>
      <c r="E4" s="97">
        <v>1</v>
      </c>
      <c r="F4" s="97">
        <v>0</v>
      </c>
      <c r="G4" s="96" t="s">
        <v>65</v>
      </c>
      <c r="H4" s="96"/>
      <c r="I4" s="96">
        <f>B4-C4-H4</f>
        <v>0</v>
      </c>
      <c r="J4" s="98">
        <f>1-I4/B4</f>
        <v>1</v>
      </c>
    </row>
    <row r="5" spans="1:10" s="30" customFormat="1" ht="20.100000000000001" customHeight="1">
      <c r="A5" s="69" t="s">
        <v>66</v>
      </c>
      <c r="B5" s="33">
        <v>2</v>
      </c>
      <c r="C5" s="32">
        <v>2</v>
      </c>
      <c r="D5" s="32">
        <v>2</v>
      </c>
      <c r="E5" s="39">
        <v>1</v>
      </c>
      <c r="F5" s="39">
        <v>0</v>
      </c>
      <c r="G5" s="32" t="s">
        <v>65</v>
      </c>
      <c r="H5" s="32"/>
      <c r="I5" s="32">
        <f>B5-C5-H5</f>
        <v>0</v>
      </c>
      <c r="J5" s="40">
        <f t="shared" ref="J5:J21" si="0">1-I5/B5</f>
        <v>1</v>
      </c>
    </row>
    <row r="6" spans="1:10" s="30" customFormat="1" ht="20.100000000000001" customHeight="1">
      <c r="A6" s="69" t="s">
        <v>67</v>
      </c>
      <c r="B6" s="33">
        <v>4</v>
      </c>
      <c r="C6" s="32">
        <v>4</v>
      </c>
      <c r="D6" s="32">
        <v>4</v>
      </c>
      <c r="E6" s="39">
        <v>1</v>
      </c>
      <c r="F6" s="39">
        <v>0</v>
      </c>
      <c r="G6" s="32" t="s">
        <v>65</v>
      </c>
      <c r="H6" s="32"/>
      <c r="I6" s="32">
        <f t="shared" ref="I6:I19" si="1">B6-C6-H6</f>
        <v>0</v>
      </c>
      <c r="J6" s="40">
        <f t="shared" si="0"/>
        <v>1</v>
      </c>
    </row>
    <row r="7" spans="1:10" s="30" customFormat="1" ht="20.100000000000001" customHeight="1">
      <c r="A7" s="69" t="s">
        <v>68</v>
      </c>
      <c r="B7" s="33">
        <v>8</v>
      </c>
      <c r="C7" s="32">
        <v>8</v>
      </c>
      <c r="D7" s="32">
        <v>8</v>
      </c>
      <c r="E7" s="39">
        <v>1</v>
      </c>
      <c r="F7" s="39">
        <v>0</v>
      </c>
      <c r="G7" s="32" t="s">
        <v>65</v>
      </c>
      <c r="H7" s="32"/>
      <c r="I7" s="32">
        <f t="shared" si="1"/>
        <v>0</v>
      </c>
      <c r="J7" s="40">
        <f t="shared" si="0"/>
        <v>1</v>
      </c>
    </row>
    <row r="8" spans="1:10" s="30" customFormat="1" ht="20.100000000000001" customHeight="1">
      <c r="A8" s="69" t="s">
        <v>69</v>
      </c>
      <c r="B8" s="33">
        <v>16</v>
      </c>
      <c r="C8" s="32">
        <v>16</v>
      </c>
      <c r="D8" s="32">
        <v>16</v>
      </c>
      <c r="E8" s="39">
        <v>1</v>
      </c>
      <c r="F8" s="39">
        <v>0</v>
      </c>
      <c r="G8" s="32" t="s">
        <v>65</v>
      </c>
      <c r="H8" s="32"/>
      <c r="I8" s="32">
        <f t="shared" si="1"/>
        <v>0</v>
      </c>
      <c r="J8" s="40">
        <f t="shared" si="0"/>
        <v>1</v>
      </c>
    </row>
    <row r="9" spans="1:10" s="30" customFormat="1" ht="20.100000000000001" customHeight="1">
      <c r="A9" s="69" t="s">
        <v>70</v>
      </c>
      <c r="B9" s="33">
        <v>32</v>
      </c>
      <c r="C9" s="32">
        <v>32</v>
      </c>
      <c r="D9" s="32">
        <v>32</v>
      </c>
      <c r="E9" s="39">
        <v>1</v>
      </c>
      <c r="F9" s="39">
        <v>0</v>
      </c>
      <c r="G9" s="41">
        <v>1</v>
      </c>
      <c r="H9" s="41"/>
      <c r="I9" s="32">
        <f t="shared" si="1"/>
        <v>0</v>
      </c>
      <c r="J9" s="40">
        <f t="shared" si="0"/>
        <v>1</v>
      </c>
    </row>
    <row r="10" spans="1:10" s="30" customFormat="1" ht="20.100000000000001" customHeight="1">
      <c r="A10" s="69" t="s">
        <v>71</v>
      </c>
      <c r="B10" s="33">
        <v>64</v>
      </c>
      <c r="C10" s="32">
        <v>62</v>
      </c>
      <c r="D10" s="32">
        <v>62</v>
      </c>
      <c r="E10" s="39">
        <v>0.97</v>
      </c>
      <c r="F10" s="39">
        <v>0</v>
      </c>
      <c r="G10" s="41">
        <v>1</v>
      </c>
      <c r="H10" s="41">
        <v>2</v>
      </c>
      <c r="I10" s="32">
        <f t="shared" si="1"/>
        <v>0</v>
      </c>
      <c r="J10" s="40">
        <f t="shared" si="0"/>
        <v>1</v>
      </c>
    </row>
    <row r="11" spans="1:10" s="30" customFormat="1" ht="20.100000000000001" customHeight="1">
      <c r="A11" s="69" t="s">
        <v>72</v>
      </c>
      <c r="B11" s="33">
        <v>128</v>
      </c>
      <c r="C11" s="32">
        <v>122</v>
      </c>
      <c r="D11" s="32">
        <v>122</v>
      </c>
      <c r="E11" s="39">
        <v>0.95</v>
      </c>
      <c r="F11" s="39">
        <v>0</v>
      </c>
      <c r="G11" s="41" t="s">
        <v>65</v>
      </c>
      <c r="H11" s="41">
        <f>4+2</f>
        <v>6</v>
      </c>
      <c r="I11" s="32">
        <f t="shared" si="1"/>
        <v>0</v>
      </c>
      <c r="J11" s="40">
        <f t="shared" si="0"/>
        <v>1</v>
      </c>
    </row>
    <row r="12" spans="1:10" s="30" customFormat="1" ht="20.100000000000001" customHeight="1">
      <c r="A12" s="69" t="s">
        <v>73</v>
      </c>
      <c r="B12" s="33">
        <v>256</v>
      </c>
      <c r="C12" s="32">
        <v>240</v>
      </c>
      <c r="D12" s="32">
        <v>238</v>
      </c>
      <c r="E12" s="39">
        <v>0.94</v>
      </c>
      <c r="F12" s="39">
        <v>0.01</v>
      </c>
      <c r="G12" s="41">
        <v>1</v>
      </c>
      <c r="H12" s="41">
        <f>8+4</f>
        <v>12</v>
      </c>
      <c r="I12" s="32">
        <f t="shared" si="1"/>
        <v>4</v>
      </c>
      <c r="J12" s="40">
        <f t="shared" si="0"/>
        <v>0.984375</v>
      </c>
    </row>
    <row r="13" spans="1:10" s="30" customFormat="1" ht="20.100000000000001" customHeight="1">
      <c r="A13" s="69" t="s">
        <v>74</v>
      </c>
      <c r="B13" s="33">
        <v>512</v>
      </c>
      <c r="C13" s="32">
        <v>453</v>
      </c>
      <c r="D13" s="32">
        <v>444</v>
      </c>
      <c r="E13" s="39">
        <v>0.88</v>
      </c>
      <c r="F13" s="39">
        <v>0.02</v>
      </c>
      <c r="G13" s="41" t="s">
        <v>65</v>
      </c>
      <c r="H13" s="41">
        <f>16+8+2</f>
        <v>26</v>
      </c>
      <c r="I13" s="32">
        <f t="shared" si="1"/>
        <v>33</v>
      </c>
      <c r="J13" s="40">
        <f t="shared" si="0"/>
        <v>0.935546875</v>
      </c>
    </row>
    <row r="14" spans="1:10" s="30" customFormat="1" ht="20.100000000000001" customHeight="1">
      <c r="A14" s="69" t="s">
        <v>75</v>
      </c>
      <c r="B14" s="33">
        <v>1024</v>
      </c>
      <c r="C14" s="32">
        <v>808</v>
      </c>
      <c r="D14" s="32">
        <v>788</v>
      </c>
      <c r="E14" s="39">
        <v>0.79</v>
      </c>
      <c r="F14" s="39">
        <v>0.02</v>
      </c>
      <c r="G14" s="41" t="s">
        <v>65</v>
      </c>
      <c r="H14" s="41">
        <f>32+16+4</f>
        <v>52</v>
      </c>
      <c r="I14" s="32">
        <f t="shared" si="1"/>
        <v>164</v>
      </c>
      <c r="J14" s="40">
        <f t="shared" si="0"/>
        <v>0.83984375</v>
      </c>
    </row>
    <row r="15" spans="1:10" s="30" customFormat="1" ht="20.100000000000001" customHeight="1">
      <c r="A15" s="69" t="s">
        <v>76</v>
      </c>
      <c r="B15" s="33">
        <v>2048</v>
      </c>
      <c r="C15" s="32">
        <v>1087</v>
      </c>
      <c r="D15" s="32">
        <v>1041</v>
      </c>
      <c r="E15" s="39">
        <v>0.53</v>
      </c>
      <c r="F15" s="39">
        <v>0.04</v>
      </c>
      <c r="G15" s="41" t="s">
        <v>65</v>
      </c>
      <c r="H15" s="41">
        <f>64+32+8</f>
        <v>104</v>
      </c>
      <c r="I15" s="32">
        <f t="shared" si="1"/>
        <v>857</v>
      </c>
      <c r="J15" s="40">
        <f t="shared" si="0"/>
        <v>0.58154296875</v>
      </c>
    </row>
    <row r="16" spans="1:10" s="30" customFormat="1" ht="3" customHeight="1">
      <c r="A16" s="99"/>
      <c r="B16" s="35"/>
      <c r="C16" s="36"/>
      <c r="D16" s="36"/>
      <c r="E16" s="100"/>
      <c r="F16" s="100"/>
      <c r="G16" s="101"/>
      <c r="H16" s="101"/>
      <c r="I16" s="36"/>
      <c r="J16" s="42"/>
    </row>
    <row r="17" spans="1:10" s="44" customFormat="1" ht="24.95" customHeight="1" thickBot="1">
      <c r="A17" s="102" t="s">
        <v>81</v>
      </c>
      <c r="B17" s="103">
        <f>SUM(B4:B15)</f>
        <v>4095</v>
      </c>
      <c r="C17" s="104">
        <f t="shared" ref="C17:D17" si="2">SUM(C4:C15)</f>
        <v>2835</v>
      </c>
      <c r="D17" s="48">
        <f t="shared" si="2"/>
        <v>2758</v>
      </c>
      <c r="E17" s="49">
        <f>C17/B17</f>
        <v>0.69230769230769229</v>
      </c>
      <c r="F17" s="105">
        <f>(C17-D17)/C17</f>
        <v>2.7160493827160494E-2</v>
      </c>
      <c r="G17" s="50">
        <f>SUM(G4:G14)</f>
        <v>3</v>
      </c>
      <c r="H17" s="106">
        <f t="shared" ref="H17:I17" si="3">SUM(H4:H15)</f>
        <v>202</v>
      </c>
      <c r="I17" s="48">
        <f t="shared" si="3"/>
        <v>1058</v>
      </c>
      <c r="J17" s="43">
        <f t="shared" si="0"/>
        <v>0.74163614163614167</v>
      </c>
    </row>
    <row r="18" spans="1:10" s="30" customFormat="1" ht="3" customHeight="1">
      <c r="A18" s="99"/>
      <c r="B18" s="35"/>
      <c r="C18" s="36"/>
      <c r="D18" s="36"/>
      <c r="E18" s="100"/>
      <c r="F18" s="100"/>
      <c r="G18" s="101"/>
      <c r="H18" s="101"/>
      <c r="I18" s="36"/>
      <c r="J18" s="42"/>
    </row>
    <row r="19" spans="1:10" s="30" customFormat="1" ht="20.100000000000001" customHeight="1">
      <c r="A19" s="69" t="s">
        <v>77</v>
      </c>
      <c r="B19" s="33">
        <v>4096</v>
      </c>
      <c r="C19" s="32">
        <v>843</v>
      </c>
      <c r="D19" s="32">
        <v>766</v>
      </c>
      <c r="E19" s="39">
        <v>0.21</v>
      </c>
      <c r="F19" s="39">
        <v>0.09</v>
      </c>
      <c r="G19" s="41" t="s">
        <v>65</v>
      </c>
      <c r="H19" s="41">
        <f>128+64+16</f>
        <v>208</v>
      </c>
      <c r="I19" s="32">
        <f t="shared" si="1"/>
        <v>3045</v>
      </c>
      <c r="J19" s="40">
        <f t="shared" si="0"/>
        <v>0.256591796875</v>
      </c>
    </row>
    <row r="20" spans="1:10" s="30" customFormat="1" ht="3" customHeight="1">
      <c r="A20" s="99"/>
      <c r="B20" s="35"/>
      <c r="C20" s="36"/>
      <c r="D20" s="36"/>
      <c r="E20" s="36"/>
      <c r="F20" s="36"/>
      <c r="G20" s="101"/>
      <c r="H20" s="101"/>
      <c r="I20" s="36"/>
      <c r="J20" s="37"/>
    </row>
    <row r="21" spans="1:10" s="44" customFormat="1" ht="24.95" customHeight="1" thickBot="1">
      <c r="A21" s="102" t="s">
        <v>82</v>
      </c>
      <c r="B21" s="47">
        <f>B17+B19</f>
        <v>8191</v>
      </c>
      <c r="C21" s="48">
        <f t="shared" ref="C21:D21" si="4">C17+C19</f>
        <v>3678</v>
      </c>
      <c r="D21" s="48">
        <f t="shared" si="4"/>
        <v>3524</v>
      </c>
      <c r="E21" s="49">
        <f>C21/B21</f>
        <v>0.44902942253693079</v>
      </c>
      <c r="F21" s="49">
        <f>(C21-D21)/C21</f>
        <v>4.187058183795541E-2</v>
      </c>
      <c r="G21" s="50"/>
      <c r="H21" s="50">
        <f t="shared" ref="H21:I21" si="5">H17+H19</f>
        <v>410</v>
      </c>
      <c r="I21" s="48">
        <f t="shared" si="5"/>
        <v>4103</v>
      </c>
      <c r="J21" s="45">
        <f t="shared" si="0"/>
        <v>0.49908436088389696</v>
      </c>
    </row>
    <row r="22" spans="1:10" ht="20.100000000000001" customHeight="1"/>
    <row r="23" spans="1:10" s="30" customFormat="1" ht="20.100000000000001" customHeight="1">
      <c r="A23" s="107" t="s">
        <v>91</v>
      </c>
    </row>
  </sheetData>
  <mergeCells count="2">
    <mergeCell ref="G3:H3"/>
    <mergeCell ref="A1:J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&amp;L&amp;"Papyrus,Gras"&amp;12&amp;K52A897Yvon Généalogie&amp;R&amp;D</oddHeader>
    <oddFooter xml:space="preserve">&amp;Lwww.yvongenealogie.fr&amp;R2012 - étude Yvon Généalogie - SIRET 531 317 006 00017 APE 9609Z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workbookViewId="0">
      <selection activeCell="A2" sqref="A2"/>
    </sheetView>
  </sheetViews>
  <sheetFormatPr baseColWidth="10" defaultRowHeight="15"/>
  <cols>
    <col min="1" max="2" width="11.42578125" style="4"/>
    <col min="3" max="4" width="22.7109375" style="6" customWidth="1"/>
    <col min="5" max="5" width="11.42578125" style="4"/>
    <col min="6" max="6" width="11.42578125" style="6"/>
    <col min="7" max="7" width="11.42578125" style="4"/>
    <col min="8" max="8" width="45.7109375" style="4" customWidth="1"/>
    <col min="9" max="16384" width="11.42578125" style="4"/>
  </cols>
  <sheetData>
    <row r="1" spans="1:11" ht="35.25" customHeight="1">
      <c r="A1" s="135" t="s">
        <v>92</v>
      </c>
      <c r="B1" s="135"/>
      <c r="C1" s="135"/>
      <c r="D1" s="135"/>
      <c r="E1" s="135"/>
      <c r="F1" s="135"/>
      <c r="G1" s="135"/>
      <c r="H1" s="135"/>
    </row>
    <row r="2" spans="1:11" ht="18.75">
      <c r="A2" s="5"/>
      <c r="B2" s="134" t="s">
        <v>105</v>
      </c>
      <c r="C2" s="134"/>
      <c r="D2" s="134"/>
      <c r="E2" s="27">
        <v>30</v>
      </c>
      <c r="F2" s="25" t="s">
        <v>97</v>
      </c>
    </row>
    <row r="3" spans="1:11" ht="18.75">
      <c r="A3" s="5"/>
      <c r="B3" s="5"/>
      <c r="C3" s="20"/>
      <c r="D3" s="20"/>
      <c r="E3" s="18"/>
      <c r="F3" s="19"/>
    </row>
    <row r="4" spans="1:11" s="12" customFormat="1" ht="60" customHeight="1">
      <c r="A4" s="132" t="s">
        <v>0</v>
      </c>
      <c r="B4" s="132"/>
      <c r="C4" s="16" t="s">
        <v>83</v>
      </c>
      <c r="D4" s="16" t="s">
        <v>96</v>
      </c>
      <c r="E4" s="12" t="s">
        <v>93</v>
      </c>
      <c r="F4" s="17" t="s">
        <v>94</v>
      </c>
      <c r="G4" s="133" t="s">
        <v>95</v>
      </c>
      <c r="H4" s="133"/>
    </row>
    <row r="5" spans="1:11">
      <c r="A5" s="11" t="s">
        <v>3</v>
      </c>
      <c r="B5" s="11">
        <v>1</v>
      </c>
      <c r="C5" s="10">
        <v>1</v>
      </c>
      <c r="D5" s="10">
        <f>C6-1</f>
        <v>1</v>
      </c>
      <c r="E5" s="4">
        <v>2000</v>
      </c>
      <c r="F5" s="6">
        <v>58858000</v>
      </c>
    </row>
    <row r="6" spans="1:11">
      <c r="A6" s="11" t="s">
        <v>4</v>
      </c>
      <c r="B6" s="11">
        <v>2</v>
      </c>
      <c r="C6" s="10">
        <f>2^B5</f>
        <v>2</v>
      </c>
      <c r="D6" s="10">
        <f>C7-1</f>
        <v>3</v>
      </c>
      <c r="E6" s="4">
        <f t="shared" ref="E6:E42" si="0">E5-$E$2</f>
        <v>1970</v>
      </c>
      <c r="F6" s="6">
        <v>50528219</v>
      </c>
      <c r="G6" s="4">
        <v>1973</v>
      </c>
      <c r="H6" s="4" t="s">
        <v>60</v>
      </c>
      <c r="K6" s="3"/>
    </row>
    <row r="7" spans="1:11">
      <c r="A7" s="11" t="s">
        <v>5</v>
      </c>
      <c r="B7" s="11">
        <v>3</v>
      </c>
      <c r="C7" s="10">
        <f t="shared" ref="C7:C42" si="1">2^B6</f>
        <v>4</v>
      </c>
      <c r="D7" s="10">
        <f t="shared" ref="D7:D41" si="2">C8-1</f>
        <v>7</v>
      </c>
      <c r="E7" s="4">
        <f t="shared" si="0"/>
        <v>1940</v>
      </c>
      <c r="F7" s="6">
        <v>40690000</v>
      </c>
      <c r="G7" s="4">
        <v>1939</v>
      </c>
      <c r="H7" t="s">
        <v>59</v>
      </c>
    </row>
    <row r="8" spans="1:11">
      <c r="A8" s="11" t="s">
        <v>6</v>
      </c>
      <c r="B8" s="11">
        <v>4</v>
      </c>
      <c r="C8" s="10">
        <f t="shared" si="1"/>
        <v>8</v>
      </c>
      <c r="D8" s="10">
        <f t="shared" si="2"/>
        <v>15</v>
      </c>
      <c r="E8" s="4">
        <f t="shared" si="0"/>
        <v>1910</v>
      </c>
      <c r="F8" s="6">
        <v>41350000</v>
      </c>
      <c r="G8" s="4">
        <v>1914</v>
      </c>
      <c r="H8" t="s">
        <v>58</v>
      </c>
    </row>
    <row r="9" spans="1:11">
      <c r="A9" s="11" t="s">
        <v>7</v>
      </c>
      <c r="B9" s="11">
        <v>5</v>
      </c>
      <c r="C9" s="10">
        <f t="shared" si="1"/>
        <v>16</v>
      </c>
      <c r="D9" s="10">
        <f t="shared" si="2"/>
        <v>31</v>
      </c>
      <c r="E9" s="4">
        <f t="shared" si="0"/>
        <v>1880</v>
      </c>
      <c r="F9" s="6">
        <v>39239000</v>
      </c>
      <c r="G9" s="4">
        <v>1870</v>
      </c>
      <c r="H9" t="s">
        <v>62</v>
      </c>
    </row>
    <row r="10" spans="1:11">
      <c r="A10" s="11" t="s">
        <v>8</v>
      </c>
      <c r="B10" s="11">
        <v>6</v>
      </c>
      <c r="C10" s="10">
        <f t="shared" si="1"/>
        <v>32</v>
      </c>
      <c r="D10" s="10">
        <f t="shared" si="2"/>
        <v>63</v>
      </c>
      <c r="E10" s="4">
        <f t="shared" si="0"/>
        <v>1850</v>
      </c>
      <c r="F10" s="6">
        <v>35472000</v>
      </c>
      <c r="G10" s="4">
        <v>1852</v>
      </c>
      <c r="H10" t="s">
        <v>63</v>
      </c>
    </row>
    <row r="11" spans="1:11">
      <c r="A11" s="11" t="s">
        <v>9</v>
      </c>
      <c r="B11" s="11">
        <v>7</v>
      </c>
      <c r="C11" s="10">
        <f t="shared" si="1"/>
        <v>64</v>
      </c>
      <c r="D11" s="10">
        <f t="shared" si="2"/>
        <v>127</v>
      </c>
      <c r="E11" s="4">
        <f t="shared" si="0"/>
        <v>1820</v>
      </c>
      <c r="F11" s="6">
        <v>31578000</v>
      </c>
      <c r="G11" s="4">
        <v>1804</v>
      </c>
      <c r="H11" t="s">
        <v>56</v>
      </c>
    </row>
    <row r="12" spans="1:11">
      <c r="A12" s="11" t="s">
        <v>10</v>
      </c>
      <c r="B12" s="11">
        <v>8</v>
      </c>
      <c r="C12" s="10">
        <f t="shared" si="1"/>
        <v>128</v>
      </c>
      <c r="D12" s="10">
        <f t="shared" si="2"/>
        <v>255</v>
      </c>
      <c r="E12" s="4">
        <f t="shared" si="0"/>
        <v>1790</v>
      </c>
      <c r="F12" s="6">
        <v>28100000</v>
      </c>
      <c r="G12" s="4">
        <v>1789</v>
      </c>
      <c r="H12" t="s">
        <v>55</v>
      </c>
    </row>
    <row r="13" spans="1:11">
      <c r="A13" s="11" t="s">
        <v>11</v>
      </c>
      <c r="B13" s="11">
        <v>9</v>
      </c>
      <c r="C13" s="10">
        <f t="shared" si="1"/>
        <v>256</v>
      </c>
      <c r="D13" s="10">
        <f t="shared" si="2"/>
        <v>511</v>
      </c>
      <c r="E13" s="4">
        <f t="shared" si="0"/>
        <v>1760</v>
      </c>
      <c r="F13" s="6">
        <v>25700000</v>
      </c>
      <c r="G13" s="4">
        <v>1774</v>
      </c>
      <c r="H13" t="s">
        <v>54</v>
      </c>
    </row>
    <row r="14" spans="1:11">
      <c r="A14" s="11" t="s">
        <v>12</v>
      </c>
      <c r="B14" s="11">
        <v>10</v>
      </c>
      <c r="C14" s="10">
        <f t="shared" si="1"/>
        <v>512</v>
      </c>
      <c r="D14" s="10">
        <f t="shared" si="2"/>
        <v>1023</v>
      </c>
      <c r="E14" s="4">
        <f t="shared" si="0"/>
        <v>1730</v>
      </c>
      <c r="F14" s="6">
        <v>23800000</v>
      </c>
      <c r="G14" s="4">
        <v>1723</v>
      </c>
      <c r="H14" t="s">
        <v>52</v>
      </c>
    </row>
    <row r="15" spans="1:11">
      <c r="A15" s="11" t="s">
        <v>13</v>
      </c>
      <c r="B15" s="11">
        <v>11</v>
      </c>
      <c r="C15" s="10">
        <f t="shared" si="1"/>
        <v>1024</v>
      </c>
      <c r="D15" s="10">
        <f t="shared" si="2"/>
        <v>2047</v>
      </c>
      <c r="E15" s="4">
        <f t="shared" si="0"/>
        <v>1700</v>
      </c>
      <c r="F15" s="6">
        <v>21000000</v>
      </c>
      <c r="G15" s="4">
        <v>1682</v>
      </c>
      <c r="H15" t="s">
        <v>53</v>
      </c>
    </row>
    <row r="16" spans="1:11">
      <c r="A16" s="11" t="s">
        <v>14</v>
      </c>
      <c r="B16" s="11">
        <v>12</v>
      </c>
      <c r="C16" s="10">
        <f t="shared" si="1"/>
        <v>2048</v>
      </c>
      <c r="D16" s="10">
        <f t="shared" si="2"/>
        <v>4095</v>
      </c>
      <c r="E16" s="4">
        <f t="shared" si="0"/>
        <v>1670</v>
      </c>
      <c r="G16" s="4">
        <v>1661</v>
      </c>
      <c r="H16" t="s">
        <v>51</v>
      </c>
    </row>
    <row r="17" spans="1:9">
      <c r="A17" s="117" t="s">
        <v>15</v>
      </c>
      <c r="B17" s="11">
        <v>13</v>
      </c>
      <c r="C17" s="10">
        <f t="shared" si="1"/>
        <v>4096</v>
      </c>
      <c r="D17" s="10">
        <f t="shared" si="2"/>
        <v>8191</v>
      </c>
      <c r="E17" s="4">
        <f t="shared" si="0"/>
        <v>1640</v>
      </c>
      <c r="G17" s="4">
        <v>1643</v>
      </c>
      <c r="H17" t="s">
        <v>50</v>
      </c>
    </row>
    <row r="18" spans="1:9">
      <c r="A18" s="117" t="s">
        <v>16</v>
      </c>
      <c r="B18" s="11">
        <v>14</v>
      </c>
      <c r="C18" s="10">
        <f t="shared" si="1"/>
        <v>8192</v>
      </c>
      <c r="D18" s="10">
        <f t="shared" si="2"/>
        <v>16383</v>
      </c>
      <c r="E18" s="4">
        <f t="shared" si="0"/>
        <v>1610</v>
      </c>
      <c r="F18" s="6">
        <v>20000000</v>
      </c>
      <c r="G18" s="4">
        <v>1610</v>
      </c>
      <c r="H18" t="s">
        <v>49</v>
      </c>
      <c r="I18" s="26" t="s">
        <v>61</v>
      </c>
    </row>
    <row r="19" spans="1:9">
      <c r="A19" s="117" t="s">
        <v>17</v>
      </c>
      <c r="B19" s="11">
        <v>15</v>
      </c>
      <c r="C19" s="10">
        <f t="shared" si="1"/>
        <v>16384</v>
      </c>
      <c r="D19" s="10">
        <f t="shared" si="2"/>
        <v>32767</v>
      </c>
      <c r="E19" s="4">
        <f t="shared" si="0"/>
        <v>1580</v>
      </c>
      <c r="G19" s="4">
        <v>1598</v>
      </c>
      <c r="H19" s="4" t="s">
        <v>48</v>
      </c>
    </row>
    <row r="20" spans="1:9">
      <c r="A20" s="117" t="s">
        <v>18</v>
      </c>
      <c r="B20" s="11">
        <v>16</v>
      </c>
      <c r="C20" s="10">
        <f t="shared" si="1"/>
        <v>32768</v>
      </c>
      <c r="D20" s="10">
        <f t="shared" si="2"/>
        <v>65535</v>
      </c>
      <c r="E20" s="4">
        <f t="shared" si="0"/>
        <v>1550</v>
      </c>
      <c r="G20" s="4">
        <v>1589</v>
      </c>
      <c r="H20" t="s">
        <v>47</v>
      </c>
    </row>
    <row r="21" spans="1:9">
      <c r="A21" s="117" t="s">
        <v>19</v>
      </c>
      <c r="B21" s="11">
        <v>17</v>
      </c>
      <c r="C21" s="10">
        <f t="shared" si="1"/>
        <v>65536</v>
      </c>
      <c r="D21" s="10">
        <f t="shared" si="2"/>
        <v>131071</v>
      </c>
      <c r="E21" s="4">
        <f t="shared" si="0"/>
        <v>1520</v>
      </c>
      <c r="G21" s="4">
        <v>1559</v>
      </c>
      <c r="H21" s="4" t="s">
        <v>46</v>
      </c>
    </row>
    <row r="22" spans="1:9">
      <c r="A22" s="117" t="s">
        <v>20</v>
      </c>
      <c r="B22" s="11">
        <v>18</v>
      </c>
      <c r="C22" s="10">
        <f t="shared" si="1"/>
        <v>131072</v>
      </c>
      <c r="D22" s="10">
        <f t="shared" si="2"/>
        <v>262143</v>
      </c>
      <c r="E22" s="4">
        <f t="shared" si="0"/>
        <v>1490</v>
      </c>
      <c r="F22" s="6">
        <v>18000000</v>
      </c>
      <c r="G22" s="4">
        <v>1515</v>
      </c>
      <c r="H22" s="4" t="s">
        <v>45</v>
      </c>
    </row>
    <row r="23" spans="1:9">
      <c r="A23" s="117" t="s">
        <v>21</v>
      </c>
      <c r="B23" s="11">
        <v>19</v>
      </c>
      <c r="C23" s="10">
        <f t="shared" si="1"/>
        <v>262144</v>
      </c>
      <c r="D23" s="10">
        <f t="shared" si="2"/>
        <v>524287</v>
      </c>
      <c r="E23" s="4">
        <f t="shared" si="0"/>
        <v>1460</v>
      </c>
    </row>
    <row r="24" spans="1:9">
      <c r="A24" s="117" t="s">
        <v>22</v>
      </c>
      <c r="B24" s="11">
        <v>20</v>
      </c>
      <c r="C24" s="10">
        <f t="shared" si="1"/>
        <v>524288</v>
      </c>
      <c r="D24" s="10">
        <f t="shared" si="2"/>
        <v>1048575</v>
      </c>
      <c r="E24" s="4">
        <f t="shared" si="0"/>
        <v>1430</v>
      </c>
      <c r="G24" s="4">
        <v>1431</v>
      </c>
      <c r="H24" s="4" t="s">
        <v>44</v>
      </c>
    </row>
    <row r="25" spans="1:9">
      <c r="A25" s="117" t="s">
        <v>23</v>
      </c>
      <c r="B25" s="11">
        <v>21</v>
      </c>
      <c r="C25" s="10">
        <f t="shared" si="1"/>
        <v>1048576</v>
      </c>
      <c r="D25" s="10">
        <f t="shared" si="2"/>
        <v>2097151</v>
      </c>
      <c r="E25" s="4">
        <f t="shared" si="0"/>
        <v>1400</v>
      </c>
    </row>
    <row r="26" spans="1:9">
      <c r="A26" s="117" t="s">
        <v>24</v>
      </c>
      <c r="B26" s="11">
        <v>22</v>
      </c>
      <c r="C26" s="10">
        <f t="shared" si="1"/>
        <v>2097152</v>
      </c>
      <c r="D26" s="10">
        <f t="shared" si="2"/>
        <v>4194303</v>
      </c>
      <c r="E26" s="4">
        <f t="shared" si="0"/>
        <v>1370</v>
      </c>
    </row>
    <row r="27" spans="1:9">
      <c r="A27" s="117" t="s">
        <v>25</v>
      </c>
      <c r="B27" s="11">
        <v>23</v>
      </c>
      <c r="C27" s="10">
        <f t="shared" si="1"/>
        <v>4194304</v>
      </c>
      <c r="D27" s="10">
        <f t="shared" si="2"/>
        <v>8388607</v>
      </c>
      <c r="E27" s="4">
        <f t="shared" si="0"/>
        <v>1340</v>
      </c>
      <c r="F27" s="6">
        <v>20200000</v>
      </c>
      <c r="G27" s="4">
        <v>1323</v>
      </c>
      <c r="H27" s="4" t="s">
        <v>43</v>
      </c>
    </row>
    <row r="28" spans="1:9">
      <c r="A28" s="117" t="s">
        <v>26</v>
      </c>
      <c r="B28" s="11">
        <v>24</v>
      </c>
      <c r="C28" s="10">
        <f t="shared" si="1"/>
        <v>8388608</v>
      </c>
      <c r="D28" s="10">
        <f t="shared" si="2"/>
        <v>16777215</v>
      </c>
      <c r="E28" s="4">
        <f t="shared" si="0"/>
        <v>1310</v>
      </c>
      <c r="G28" s="4">
        <v>1328</v>
      </c>
      <c r="H28" s="4" t="s">
        <v>42</v>
      </c>
    </row>
    <row r="29" spans="1:9">
      <c r="A29" s="117" t="s">
        <v>27</v>
      </c>
      <c r="B29" s="11">
        <v>25</v>
      </c>
      <c r="C29" s="10">
        <f t="shared" si="1"/>
        <v>16777216</v>
      </c>
      <c r="D29" s="10">
        <f t="shared" si="2"/>
        <v>33554431</v>
      </c>
      <c r="E29" s="4">
        <f t="shared" si="0"/>
        <v>1280</v>
      </c>
    </row>
    <row r="30" spans="1:9">
      <c r="A30" s="117" t="s">
        <v>28</v>
      </c>
      <c r="B30" s="11">
        <v>26</v>
      </c>
      <c r="C30" s="10">
        <f t="shared" si="1"/>
        <v>33554432</v>
      </c>
      <c r="D30" s="10">
        <f t="shared" si="2"/>
        <v>67108863</v>
      </c>
      <c r="E30" s="4">
        <f t="shared" si="0"/>
        <v>1250</v>
      </c>
    </row>
    <row r="31" spans="1:9">
      <c r="A31" s="117" t="s">
        <v>29</v>
      </c>
      <c r="B31" s="11">
        <v>27</v>
      </c>
      <c r="C31" s="10">
        <f t="shared" si="1"/>
        <v>67108864</v>
      </c>
      <c r="D31" s="10">
        <f t="shared" si="2"/>
        <v>134217727</v>
      </c>
      <c r="E31" s="4">
        <f t="shared" si="0"/>
        <v>1220</v>
      </c>
      <c r="F31" s="6">
        <v>16000000</v>
      </c>
      <c r="G31" s="4">
        <v>1226</v>
      </c>
      <c r="H31" s="4" t="s">
        <v>41</v>
      </c>
    </row>
    <row r="32" spans="1:9">
      <c r="A32" s="117" t="s">
        <v>30</v>
      </c>
      <c r="B32" s="11">
        <v>28</v>
      </c>
      <c r="C32" s="10">
        <f t="shared" si="1"/>
        <v>134217728</v>
      </c>
      <c r="D32" s="10">
        <f t="shared" si="2"/>
        <v>268435455</v>
      </c>
      <c r="E32" s="4">
        <f t="shared" si="0"/>
        <v>1190</v>
      </c>
    </row>
    <row r="33" spans="1:8">
      <c r="A33" s="117" t="s">
        <v>31</v>
      </c>
      <c r="B33" s="11">
        <v>29</v>
      </c>
      <c r="C33" s="10">
        <f t="shared" si="1"/>
        <v>268435456</v>
      </c>
      <c r="D33" s="10">
        <f t="shared" si="2"/>
        <v>536870911</v>
      </c>
      <c r="E33" s="4">
        <f t="shared" si="0"/>
        <v>1160</v>
      </c>
    </row>
    <row r="34" spans="1:8">
      <c r="A34" s="117" t="s">
        <v>32</v>
      </c>
      <c r="B34" s="11">
        <v>30</v>
      </c>
      <c r="C34" s="10">
        <f t="shared" si="1"/>
        <v>536870912</v>
      </c>
      <c r="D34" s="10">
        <f t="shared" si="2"/>
        <v>1073741823</v>
      </c>
      <c r="E34" s="9">
        <f t="shared" si="0"/>
        <v>1130</v>
      </c>
    </row>
    <row r="35" spans="1:8">
      <c r="A35" s="117" t="s">
        <v>33</v>
      </c>
      <c r="B35" s="11">
        <v>31</v>
      </c>
      <c r="C35" s="10">
        <f t="shared" si="1"/>
        <v>1073741824</v>
      </c>
      <c r="D35" s="10">
        <f t="shared" si="2"/>
        <v>2147483647</v>
      </c>
      <c r="E35" s="4">
        <f t="shared" si="0"/>
        <v>1100</v>
      </c>
    </row>
    <row r="36" spans="1:8">
      <c r="A36" s="117" t="s">
        <v>34</v>
      </c>
      <c r="B36" s="11">
        <v>32</v>
      </c>
      <c r="C36" s="10">
        <f t="shared" si="1"/>
        <v>2147483648</v>
      </c>
      <c r="D36" s="10">
        <f t="shared" si="2"/>
        <v>4294967295</v>
      </c>
      <c r="E36" s="4">
        <f t="shared" si="0"/>
        <v>1070</v>
      </c>
    </row>
    <row r="37" spans="1:8">
      <c r="A37" s="117" t="s">
        <v>35</v>
      </c>
      <c r="B37" s="11">
        <v>33</v>
      </c>
      <c r="C37" s="10">
        <f t="shared" si="1"/>
        <v>4294967296</v>
      </c>
      <c r="D37" s="10">
        <f t="shared" si="2"/>
        <v>8589934591</v>
      </c>
      <c r="E37" s="4">
        <f t="shared" si="0"/>
        <v>1040</v>
      </c>
    </row>
    <row r="38" spans="1:8">
      <c r="A38" s="117" t="s">
        <v>36</v>
      </c>
      <c r="B38" s="11">
        <v>34</v>
      </c>
      <c r="C38" s="10">
        <f t="shared" si="1"/>
        <v>8589934592</v>
      </c>
      <c r="D38" s="10">
        <f t="shared" si="2"/>
        <v>17179869183</v>
      </c>
      <c r="E38" s="8">
        <f t="shared" si="0"/>
        <v>1010</v>
      </c>
      <c r="F38" s="6">
        <v>8000000</v>
      </c>
    </row>
    <row r="39" spans="1:8">
      <c r="A39" s="117" t="s">
        <v>37</v>
      </c>
      <c r="B39" s="11">
        <v>35</v>
      </c>
      <c r="C39" s="10">
        <f t="shared" si="1"/>
        <v>17179869184</v>
      </c>
      <c r="D39" s="10">
        <f t="shared" si="2"/>
        <v>34359738367</v>
      </c>
      <c r="E39" s="4">
        <f t="shared" si="0"/>
        <v>980</v>
      </c>
      <c r="G39" s="4">
        <v>987</v>
      </c>
      <c r="H39" s="4" t="s">
        <v>40</v>
      </c>
    </row>
    <row r="40" spans="1:8">
      <c r="A40" s="117" t="s">
        <v>38</v>
      </c>
      <c r="B40" s="11">
        <v>36</v>
      </c>
      <c r="C40" s="10">
        <f t="shared" si="1"/>
        <v>34359738368</v>
      </c>
      <c r="D40" s="10">
        <f t="shared" si="2"/>
        <v>68719476735</v>
      </c>
      <c r="E40" s="4">
        <f t="shared" si="0"/>
        <v>950</v>
      </c>
    </row>
    <row r="41" spans="1:8">
      <c r="A41" s="117" t="s">
        <v>38</v>
      </c>
      <c r="B41" s="11">
        <v>37</v>
      </c>
      <c r="C41" s="10">
        <f t="shared" si="1"/>
        <v>68719476736</v>
      </c>
      <c r="D41" s="10">
        <f t="shared" si="2"/>
        <v>137438953471</v>
      </c>
      <c r="E41" s="4">
        <f t="shared" si="0"/>
        <v>920</v>
      </c>
    </row>
    <row r="42" spans="1:8">
      <c r="A42" s="117" t="s">
        <v>39</v>
      </c>
      <c r="B42" s="11">
        <v>38</v>
      </c>
      <c r="C42" s="10">
        <f t="shared" si="1"/>
        <v>137438953472</v>
      </c>
      <c r="D42" s="7">
        <f t="shared" ref="D42" si="3">D41+C42</f>
        <v>274877906943</v>
      </c>
      <c r="E42" s="4">
        <f t="shared" si="0"/>
        <v>890</v>
      </c>
      <c r="F42" s="6">
        <v>6000000</v>
      </c>
    </row>
    <row r="43" spans="1:8">
      <c r="A43" s="117"/>
    </row>
    <row r="44" spans="1:8" ht="17.25">
      <c r="A44" s="117" t="s">
        <v>98</v>
      </c>
      <c r="B44" s="21" t="s">
        <v>99</v>
      </c>
      <c r="C44" s="22" t="s">
        <v>100</v>
      </c>
      <c r="D44" s="22" t="s">
        <v>101</v>
      </c>
    </row>
    <row r="45" spans="1:8" ht="90">
      <c r="A45" s="118"/>
      <c r="B45" s="23" t="s">
        <v>102</v>
      </c>
      <c r="C45" s="24" t="s">
        <v>103</v>
      </c>
      <c r="D45" s="24" t="s">
        <v>104</v>
      </c>
    </row>
    <row r="46" spans="1:8">
      <c r="A46" s="118"/>
    </row>
  </sheetData>
  <mergeCells count="4">
    <mergeCell ref="A4:B4"/>
    <mergeCell ref="G4:H4"/>
    <mergeCell ref="B2:D2"/>
    <mergeCell ref="A1:H1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0" verticalDpi="0" r:id="rId1"/>
  <headerFooter>
    <oddHeader>&amp;L&amp;"Papyrus,Gras"&amp;12&amp;K52A897Yvon Généalogie&amp;R&amp;D</oddHeader>
    <oddFooter xml:space="preserve">&amp;Lwww.yvongenealogie.fr&amp;R2012 - étude Yvon Généalogie - SIRET 531 317 006 00017 APE 9609Z </oddFooter>
  </headerFooter>
  <webPublishItems count="1">
    <webPublishItem id="29146" divId="SOSA par génération_29146" sourceType="sheet" destinationFile="C:\Users\YvonFamily\Desktop\SOSA par génération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2" sqref="A2"/>
    </sheetView>
  </sheetViews>
  <sheetFormatPr baseColWidth="10" defaultRowHeight="15"/>
  <sheetData>
    <row r="3" spans="1:2">
      <c r="A3" s="4" t="s">
        <v>144</v>
      </c>
    </row>
    <row r="4" spans="1:2">
      <c r="B4" s="114" t="s">
        <v>145</v>
      </c>
    </row>
    <row r="6" spans="1:2">
      <c r="A6" s="4" t="s">
        <v>146</v>
      </c>
    </row>
    <row r="7" spans="1:2">
      <c r="B7" s="114" t="s">
        <v>147</v>
      </c>
    </row>
    <row r="9" spans="1:2">
      <c r="A9" s="4" t="s">
        <v>148</v>
      </c>
    </row>
    <row r="10" spans="1:2">
      <c r="B10" s="114" t="s">
        <v>151</v>
      </c>
    </row>
    <row r="11" spans="1:2">
      <c r="B11" s="114" t="s">
        <v>149</v>
      </c>
    </row>
    <row r="12" spans="1:2">
      <c r="B12" s="114" t="s">
        <v>150</v>
      </c>
    </row>
  </sheetData>
  <hyperlinks>
    <hyperlink ref="B4" r:id="rId1"/>
    <hyperlink ref="B7" r:id="rId2"/>
    <hyperlink ref="B11" r:id="rId3"/>
    <hyperlink ref="B12" r:id="rId4"/>
    <hyperlink ref="B10" r:id="rId5"/>
  </hyperlink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6"/>
  <headerFooter>
    <oddHeader>&amp;L&amp;"Papyrus,Gras"&amp;12&amp;K52A897Yvon Généalogie&amp;R&amp;D</oddHeader>
    <oddFooter xml:space="preserve">&amp;Lwww.yvongenealogie.fr&amp;R2012 - étude Yvon Généalogie - SIRET 531 317 006 00017 APE 9609Z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Nombre d Ancêtres</vt:lpstr>
      <vt:lpstr>Ancêtres &amp; Histoire</vt:lpstr>
      <vt:lpstr>Généa YVON</vt:lpstr>
      <vt:lpstr>Données</vt:lpstr>
      <vt:lpstr>Qq ressources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YvonFamily</dc:creator>
  <cp:lastModifiedBy>YvonFamily</cp:lastModifiedBy>
  <cp:lastPrinted>2012-04-28T15:11:59Z</cp:lastPrinted>
  <dcterms:created xsi:type="dcterms:W3CDTF">2011-06-09T14:10:42Z</dcterms:created>
  <dcterms:modified xsi:type="dcterms:W3CDTF">2012-04-28T15:12:09Z</dcterms:modified>
</cp:coreProperties>
</file>